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0280" windowHeight="2205"/>
  </bookViews>
  <sheets>
    <sheet name="Krycí list" sheetId="1" r:id="rId1"/>
    <sheet name="Rekapitulace" sheetId="2" r:id="rId2"/>
    <sheet name="100 stavební" sheetId="3" r:id="rId3"/>
    <sheet name="ZT 200" sheetId="7" r:id="rId4"/>
    <sheet name="400 UT" sheetId="4" r:id="rId5"/>
    <sheet name="410 PS" sheetId="5" r:id="rId6"/>
    <sheet name="700 MaR" sheetId="6" r:id="rId7"/>
  </sheets>
  <externalReferences>
    <externalReference r:id="rId8"/>
    <externalReference r:id="rId9"/>
    <externalReference r:id="rId10"/>
    <externalReference r:id="rId11"/>
  </externalReferences>
  <definedNames>
    <definedName name="\dfgvf" localSheetId="6">[1]Rekapitulace!#REF!</definedName>
    <definedName name="\dfgvf">[1]Rekapitulace!#REF!</definedName>
    <definedName name="advaaaaaavd" localSheetId="6">#REF!</definedName>
    <definedName name="advaaaaaavd">#REF!</definedName>
    <definedName name="afdvvfv" localSheetId="6">[1]Rekapitulace!#REF!</definedName>
    <definedName name="afdvvfv">[1]Rekapitulace!#REF!</definedName>
    <definedName name="afff">'[1]100-stav.část'!#REF!</definedName>
    <definedName name="afvafadvcv" localSheetId="6">#REF!</definedName>
    <definedName name="afvafadvcv">#REF!</definedName>
    <definedName name="afvgaadvdva" localSheetId="6">#REF!</definedName>
    <definedName name="afvgaadvdva">#REF!</definedName>
    <definedName name="afvgadafvd" localSheetId="6">#REF!</definedName>
    <definedName name="afvgadafvd">#REF!</definedName>
    <definedName name="agfg" localSheetId="6">'[1]100-stav.část'!#REF!</definedName>
    <definedName name="agfg">'[1]100-stav.část'!#REF!</definedName>
    <definedName name="aghabh" localSheetId="6">'[1]100-stav.část'!#REF!</definedName>
    <definedName name="aghabh">'[1]100-stav.část'!#REF!</definedName>
    <definedName name="agvfvg">'[2]Krycí list'!$C$4</definedName>
    <definedName name="arfgfr" localSheetId="6">'[1]100-stav.část'!#REF!</definedName>
    <definedName name="arfgfr">'[1]100-stav.část'!#REF!</definedName>
    <definedName name="avbadvb" localSheetId="6">[1]Rekapitulace!#REF!</definedName>
    <definedName name="avbadvb">[1]Rekapitulace!#REF!</definedName>
    <definedName name="avdv" localSheetId="6">[1]Rekapitulace!#REF!</definedName>
    <definedName name="avdv">[1]Rekapitulace!#REF!</definedName>
    <definedName name="AVGFVBG" localSheetId="6">[2]Rekapitulace!#REF!</definedName>
    <definedName name="AVGFVBG">[2]Rekapitulace!#REF!</definedName>
    <definedName name="ayffaafvv" localSheetId="6">[1]Rekapitulace!#REF!</definedName>
    <definedName name="ayffaafvv">[1]Rekapitulace!#REF!</definedName>
    <definedName name="b">[1]Rekapitulace!#REF!</definedName>
    <definedName name="bbbvfgbnf" localSheetId="6">#REF!</definedName>
    <definedName name="bbbvfgbnf">#REF!</definedName>
    <definedName name="bbfbg">[1]Rekapitulace!#REF!</definedName>
    <definedName name="bbxd">#REF!</definedName>
    <definedName name="bdfgbsd">'[1]100-stav.část'!#REF!</definedName>
    <definedName name="bfbf">[1]Rekapitulace!#REF!</definedName>
    <definedName name="bfxb">#REF!</definedName>
    <definedName name="bgbgb" localSheetId="6">#REF!</definedName>
    <definedName name="bgbgb">#REF!</definedName>
    <definedName name="bgbx">#REF!</definedName>
    <definedName name="bggbhgb">'Krycí list'!$A$6</definedName>
    <definedName name="bgsdfb" localSheetId="6">[1]Rekapitulace!#REF!</definedName>
    <definedName name="bgsdfb">[1]Rekapitulace!#REF!</definedName>
    <definedName name="bgx">#REF!</definedName>
    <definedName name="bhhhbh">[1]Rekapitulace!#REF!</definedName>
    <definedName name="bnfg">[1]Rekapitulace!#REF!</definedName>
    <definedName name="bnhndnn" localSheetId="6">[1]Rekapitulace!#REF!</definedName>
    <definedName name="bnhndnn">[1]Rekapitulace!#REF!</definedName>
    <definedName name="bsbregttre" localSheetId="6">#REF!</definedName>
    <definedName name="bsbregttre">#REF!</definedName>
    <definedName name="bsbsdvadva" localSheetId="6">#REF!</definedName>
    <definedName name="bsbsdvadva">#REF!</definedName>
    <definedName name="bvbvb">'[3]100 stavební'!#REF!</definedName>
    <definedName name="bvgfsfb">'100 stavební'!#REF!</definedName>
    <definedName name="bxb">[1]Rekapitulace!#REF!</definedName>
    <definedName name="cdava" localSheetId="6">[1]Rekapitulace!#REF!</definedName>
    <definedName name="cdava">[1]Rekapitulace!#REF!</definedName>
    <definedName name="cgfdj" localSheetId="6">[1]Rekapitulace!#REF!</definedName>
    <definedName name="cgfdj">[1]Rekapitulace!#REF!</definedName>
    <definedName name="cisloobjektu" localSheetId="4">'[1]Krycí list'!$A$4</definedName>
    <definedName name="cisloobjektu" localSheetId="5">'[1]Krycí list'!$A$4</definedName>
    <definedName name="cisloobjektu" localSheetId="6">'[1]Krycí list'!$A$4</definedName>
    <definedName name="cisloobjektu" localSheetId="3">'[4]Krycí list'!$A$4</definedName>
    <definedName name="cisloobjektu">'Krycí list'!$A$4</definedName>
    <definedName name="cislostavby" localSheetId="4">'[1]Krycí list'!$A$6</definedName>
    <definedName name="cislostavby" localSheetId="5">'[1]Krycí list'!$A$6</definedName>
    <definedName name="cislostavby" localSheetId="6">'[1]Krycí list'!$A$6</definedName>
    <definedName name="cislostavby" localSheetId="3">'[4]Krycí list'!$A$6</definedName>
    <definedName name="cislostavby">'Krycí list'!$A$6</definedName>
    <definedName name="cvavcv">[1]Rekapitulace!#REF!</definedName>
    <definedName name="cvcyv">#REF!</definedName>
    <definedName name="cvdvc">'[3]Krycí list'!$C$6</definedName>
    <definedName name="cvyv">'[3]Krycí list'!$A$4</definedName>
    <definedName name="cvyvy">[3]Rekapitulace!$F$15</definedName>
    <definedName name="cyvv">'[3]Krycí list'!$G$7</definedName>
    <definedName name="Datum">'Krycí list'!$B$26</definedName>
    <definedName name="dbgdfgb" localSheetId="6">#REF!</definedName>
    <definedName name="dbgdfgb">#REF!</definedName>
    <definedName name="dbhssd" localSheetId="6">[1]Rekapitulace!#REF!</definedName>
    <definedName name="dbhssd">[1]Rekapitulace!#REF!</definedName>
    <definedName name="ddddd" localSheetId="6">#REF!</definedName>
    <definedName name="ddddd">#REF!</definedName>
    <definedName name="dfavcdfv" localSheetId="6">[1]Rekapitulace!#REF!</definedName>
    <definedName name="dfavcdfv">[1]Rekapitulace!#REF!</definedName>
    <definedName name="dfbdfbg">[1]Rekapitulace!#REF!</definedName>
    <definedName name="dfdf">#REF!</definedName>
    <definedName name="dfdfd">#REF!</definedName>
    <definedName name="dfdfdsf">'[1]100-stav.část'!#REF!</definedName>
    <definedName name="dfds">'[1]100-stav.část'!#REF!</definedName>
    <definedName name="dffffssbg">Rekapitulace!$F$17</definedName>
    <definedName name="dfgh">[3]Rekapitulace!#REF!</definedName>
    <definedName name="dfjzd" localSheetId="6">[1]Rekapitulace!#REF!</definedName>
    <definedName name="dfjzd">[1]Rekapitulace!#REF!</definedName>
    <definedName name="dfndsn" localSheetId="6">#REF!</definedName>
    <definedName name="dfndsn">#REF!</definedName>
    <definedName name="dfnsdnsn">[1]Rekapitulace!$E$13</definedName>
    <definedName name="dfvdfv">'[1]Krycí list'!$A$6</definedName>
    <definedName name="dfvdv">'[1]Krycí list'!$A$4</definedName>
    <definedName name="dfvfdv">'[1]100-stav.část'!#REF!</definedName>
    <definedName name="dfvgava" localSheetId="6">#REF!</definedName>
    <definedName name="dfvgava">#REF!</definedName>
    <definedName name="dgtg">[3]Rekapitulace!#REF!</definedName>
    <definedName name="dhznd" localSheetId="6">#REF!</definedName>
    <definedName name="dhznd">#REF!</definedName>
    <definedName name="Dil">Rekapitulace!$A$6</definedName>
    <definedName name="dnbrn">[1]Rekapitulace!$H$20</definedName>
    <definedName name="Dodavka" localSheetId="4">[1]Rekapitulace!$G$14</definedName>
    <definedName name="Dodavka" localSheetId="5">[1]Rekapitulace!$G$14</definedName>
    <definedName name="Dodavka" localSheetId="6">[1]Rekapitulace!$G$15</definedName>
    <definedName name="Dodavka" localSheetId="3">[4]Rekapitulace!$G$10</definedName>
    <definedName name="Dodavka">Rekapitulace!$G$17</definedName>
    <definedName name="Dodavka0" localSheetId="4">'400 UT'!#REF!</definedName>
    <definedName name="Dodavka0" localSheetId="5">'410 PS'!#REF!</definedName>
    <definedName name="Dodavka0" localSheetId="6">'700 MaR'!#REF!</definedName>
    <definedName name="Dodavka0" localSheetId="3">'ZT 200'!#REF!</definedName>
    <definedName name="Dodavka0">'100 stavební'!#REF!</definedName>
    <definedName name="drgs" localSheetId="6">'[1]100-stav.část'!#REF!</definedName>
    <definedName name="drgs">'[1]100-stav.část'!#REF!</definedName>
    <definedName name="dscdsvcasd">[1]Rekapitulace!#REF!</definedName>
    <definedName name="dsfnsnb">[1]Rekapitulace!$I$13</definedName>
    <definedName name="dsfsdf">'[1]100-stav.část'!#REF!</definedName>
    <definedName name="dsfvadvf" localSheetId="6">#REF!</definedName>
    <definedName name="dsfvadvf">#REF!</definedName>
    <definedName name="dvbadfv">[1]Rekapitulace!#REF!</definedName>
    <definedName name="dvdfv">[1]Rekapitulace!$G$16</definedName>
    <definedName name="dvfdfv">'[1]100-stav.část'!#REF!</definedName>
    <definedName name="ergaerta">'[1]100-stav.část'!#REF!</definedName>
    <definedName name="ertf" localSheetId="6">#REF!</definedName>
    <definedName name="ertf">#REF!</definedName>
    <definedName name="ertttr">#REF!</definedName>
    <definedName name="faf">'[3]100 stavební'!#REF!</definedName>
    <definedName name="fbfgb">[1]Rekapitulace!#REF!</definedName>
    <definedName name="fbgd" localSheetId="6">#REF!</definedName>
    <definedName name="fbgd">#REF!</definedName>
    <definedName name="fd">[3]Rekapitulace!$G$15</definedName>
    <definedName name="fda\b" localSheetId="6">#REF!</definedName>
    <definedName name="fda\b">#REF!</definedName>
    <definedName name="fdf" localSheetId="6">#REF!</definedName>
    <definedName name="fdf">#REF!</definedName>
    <definedName name="fdfad">[3]Rekapitulace!$I$15</definedName>
    <definedName name="fdgd" localSheetId="6">#REF!</definedName>
    <definedName name="fdgd">#REF!</definedName>
    <definedName name="fdgdf" localSheetId="6">#REF!</definedName>
    <definedName name="fdgdf">#REF!</definedName>
    <definedName name="fdgfdg">Rekapitulace!#REF!</definedName>
    <definedName name="fdgfsgfd">Rekapitulace!#REF!</definedName>
    <definedName name="fdgfsgvf">'[1]100-stav.část'!#REF!</definedName>
    <definedName name="fdgjd" localSheetId="6">'[1]100-stav.část'!#REF!</definedName>
    <definedName name="fdgjd">'[1]100-stav.část'!#REF!</definedName>
    <definedName name="fdsdf">#REF!</definedName>
    <definedName name="fdsdsg">#REF!</definedName>
    <definedName name="fdsfds">'[3]100 stavební'!#REF!</definedName>
    <definedName name="fdvdf">[1]Rekapitulace!$F$16</definedName>
    <definedName name="fdvdfv">'[1]Krycí list'!$C$6</definedName>
    <definedName name="fdvdfvgdf">[1]Rekapitulace!#REF!</definedName>
    <definedName name="ffagg">[3]Rekapitulace!$H$15</definedName>
    <definedName name="ffdfsdf">#REF!</definedName>
    <definedName name="ffdg">[1]Rekapitulace!#REF!</definedName>
    <definedName name="fff" localSheetId="6">#REF!</definedName>
    <definedName name="fff">#REF!</definedName>
    <definedName name="ffgdfgd">#REF!</definedName>
    <definedName name="fg" localSheetId="6">#REF!</definedName>
    <definedName name="fg">#REF!</definedName>
    <definedName name="fga" localSheetId="6">#REF!</definedName>
    <definedName name="fga">#REF!</definedName>
    <definedName name="fgb" localSheetId="6">[1]Rekapitulace!#REF!</definedName>
    <definedName name="fgb">[1]Rekapitulace!#REF!</definedName>
    <definedName name="fgbfg" localSheetId="6">[1]Rekapitulace!#REF!</definedName>
    <definedName name="fgbfg">[1]Rekapitulace!#REF!</definedName>
    <definedName name="fge" localSheetId="6">#REF!</definedName>
    <definedName name="fge">#REF!</definedName>
    <definedName name="fgegfa" localSheetId="6">#REF!</definedName>
    <definedName name="fgegfa">#REF!</definedName>
    <definedName name="fgfgfd">Rekapitulace!$H$22</definedName>
    <definedName name="fghfg" localSheetId="6">#REF!</definedName>
    <definedName name="fghfg">#REF!</definedName>
    <definedName name="fghgf" localSheetId="6">#REF!</definedName>
    <definedName name="fghgf">#REF!</definedName>
    <definedName name="fghsfgh" localSheetId="6">#REF!</definedName>
    <definedName name="fghsfgh">#REF!</definedName>
    <definedName name="fgreg">[2]Rekapitulace!$F$29</definedName>
    <definedName name="fgvsfdvgs">Rekapitulace!#REF!</definedName>
    <definedName name="fhf">[1]Rekapitulace!#REF!</definedName>
    <definedName name="frfarf">#REF!</definedName>
    <definedName name="fsghsfghb" localSheetId="6">#REF!</definedName>
    <definedName name="fsghsfghb">#REF!</definedName>
    <definedName name="fsvfvf">'[1]100-stav.část'!#REF!</definedName>
    <definedName name="fva">'[3]100 stavební'!#REF!</definedName>
    <definedName name="fvafava">[1]Rekapitulace!$H$20</definedName>
    <definedName name="fvbfdbv">[1]Rekapitulace!$H$16</definedName>
    <definedName name="fvdf">'[1]100-stav.část'!#REF!</definedName>
    <definedName name="fvdfvdf">[1]Rekapitulace!$H$21</definedName>
    <definedName name="fvfdvgdf">'[1]Krycí list'!$C$4</definedName>
    <definedName name="fvfvfdd">'[1]100-stav.část'!#REF!</definedName>
    <definedName name="fvfvgfvg">'Krycí list'!$C$4</definedName>
    <definedName name="FVGFVG">[2]Rekapitulace!#REF!</definedName>
    <definedName name="fvvf">Rekapitulace!$H$17</definedName>
    <definedName name="fvvgdfvgdf">[1]Rekapitulace!#REF!</definedName>
    <definedName name="gaa">[2]Rekapitulace!$E$29</definedName>
    <definedName name="gabgadg">'[2]100 stavební'!#REF!</definedName>
    <definedName name="gabgha">'[2]100 stavební'!#REF!</definedName>
    <definedName name="gahba">'[2]100 stavební'!#REF!</definedName>
    <definedName name="gb">[1]Rekapitulace!#REF!</definedName>
    <definedName name="gbbbvf">'[1]100-stav.část'!#REF!</definedName>
    <definedName name="gbfgbfx">[1]Rekapitulace!#REF!</definedName>
    <definedName name="gbgrtr">Rekapitulace!$E$17</definedName>
    <definedName name="gea" localSheetId="6">#REF!</definedName>
    <definedName name="gea">#REF!</definedName>
    <definedName name="gefga" localSheetId="6">#REF!</definedName>
    <definedName name="gefga">#REF!</definedName>
    <definedName name="ger" localSheetId="6">#REF!</definedName>
    <definedName name="ger">#REF!</definedName>
    <definedName name="gfbfg">'[1]100-stav.část'!#REF!</definedName>
    <definedName name="gfbsfgbsf">'[1]100-stav.část'!#REF!</definedName>
    <definedName name="gfbx">'[1]100-stav.část'!#REF!</definedName>
    <definedName name="gfdf">[3]Rekapitulace!#REF!</definedName>
    <definedName name="gfeg" localSheetId="6">#REF!</definedName>
    <definedName name="gfeg">#REF!</definedName>
    <definedName name="gfg" localSheetId="6">#REF!</definedName>
    <definedName name="gfg">#REF!</definedName>
    <definedName name="gfgda" localSheetId="6">'[1]100-stav.část'!#REF!</definedName>
    <definedName name="gfgda">'[1]100-stav.část'!#REF!</definedName>
    <definedName name="gfgf">'[2]Krycí list'!$G$7</definedName>
    <definedName name="gfhgffhb" localSheetId="6">#REF!</definedName>
    <definedName name="gfhgffhb">#REF!</definedName>
    <definedName name="gfhghsh" localSheetId="6">#REF!</definedName>
    <definedName name="gfhghsh">#REF!</definedName>
    <definedName name="gfhsfh" localSheetId="6">#REF!</definedName>
    <definedName name="gfhsfh">#REF!</definedName>
    <definedName name="gfhsg" localSheetId="6">#REF!</definedName>
    <definedName name="gfhsg">#REF!</definedName>
    <definedName name="GFRFGVASDVF" localSheetId="6">[2]Rekapitulace!#REF!</definedName>
    <definedName name="GFRFGVASDVF">[2]Rekapitulace!#REF!</definedName>
    <definedName name="gggggb">Rekapitulace!$G$17</definedName>
    <definedName name="gggggggggbggf">'Krycí list'!$C$6</definedName>
    <definedName name="ggtgh" localSheetId="6">#REF!</definedName>
    <definedName name="ggtgh">#REF!</definedName>
    <definedName name="ghabh" localSheetId="6">[1]Rekapitulace!#REF!</definedName>
    <definedName name="ghabh">[1]Rekapitulace!#REF!</definedName>
    <definedName name="ghagha" localSheetId="6">'[1]100-stav.část'!#REF!</definedName>
    <definedName name="ghagha">'[1]100-stav.část'!#REF!</definedName>
    <definedName name="ghfgfxhjgf" localSheetId="6">[1]Rekapitulace!#REF!</definedName>
    <definedName name="ghfgfxhjgf">[1]Rekapitulace!#REF!</definedName>
    <definedName name="ghfghfb" localSheetId="6">#REF!</definedName>
    <definedName name="ghfghfb">#REF!</definedName>
    <definedName name="ghh" localSheetId="6">#REF!</definedName>
    <definedName name="ghh">#REF!</definedName>
    <definedName name="ghhasg">[2]Rekapitulace!$I$29</definedName>
    <definedName name="ghjt">[1]Rekapitulace!$G$13</definedName>
    <definedName name="ghn">[1]Rekapitulace!#REF!</definedName>
    <definedName name="ghsg">[1]Rekapitulace!#REF!</definedName>
    <definedName name="ghsghsfg" localSheetId="6">#REF!</definedName>
    <definedName name="ghsghsfg">#REF!</definedName>
    <definedName name="ghzt">[1]Rekapitulace!$H$13</definedName>
    <definedName name="gjtj" localSheetId="6">'[1]100-stav.část'!#REF!</definedName>
    <definedName name="gjtj">'[1]100-stav.část'!#REF!</definedName>
    <definedName name="gnhdsn" localSheetId="6">#REF!</definedName>
    <definedName name="gnhdsn">#REF!</definedName>
    <definedName name="grgtret">[3]Rekapitulace!$E$15</definedName>
    <definedName name="gsdfbs" localSheetId="6">[1]Rekapitulace!#REF!</definedName>
    <definedName name="gsdfbs">[1]Rekapitulace!#REF!</definedName>
    <definedName name="gtbhrhbsn" localSheetId="6">[1]Rekapitulace!#REF!</definedName>
    <definedName name="gtbhrhbsn">[1]Rekapitulace!#REF!</definedName>
    <definedName name="gtg">[3]Rekapitulace!#REF!</definedName>
    <definedName name="gvbsdfbgsdfsb" localSheetId="6">#REF!</definedName>
    <definedName name="gvbsdfbgsdfsb">#REF!</definedName>
    <definedName name="gvfbfb" localSheetId="6">'[1]100-stav.část'!#REF!</definedName>
    <definedName name="gvfbfb">'[1]100-stav.část'!#REF!</definedName>
    <definedName name="GVFVA" localSheetId="6">[2]Rekapitulace!#REF!</definedName>
    <definedName name="GVFVA">[2]Rekapitulace!#REF!</definedName>
    <definedName name="gvfvg">'[2]Krycí list'!$C$6</definedName>
    <definedName name="gvfvgfa">[2]Rekapitulace!$H$36</definedName>
    <definedName name="hbfgh" localSheetId="6">#REF!</definedName>
    <definedName name="hbfgh">#REF!</definedName>
    <definedName name="hbgfn" localSheetId="6">'[1]100-stav.část'!#REF!</definedName>
    <definedName name="hbgfn">'[1]100-stav.část'!#REF!</definedName>
    <definedName name="hbhfgfbh">'100 stavební'!#REF!</definedName>
    <definedName name="hg">'[2]Krycí list'!$A$6</definedName>
    <definedName name="hggj">[1]Rekapitulace!#REF!</definedName>
    <definedName name="hghgfr">'[1]100-stav.část'!#REF!</definedName>
    <definedName name="hgrthbgfrb">[1]Rekapitulace!#REF!</definedName>
    <definedName name="hh" localSheetId="6">#REF!</definedName>
    <definedName name="hh">#REF!</definedName>
    <definedName name="hhnf">'[1]100-stav.část'!#REF!</definedName>
    <definedName name="hhsjnh">'[1]100-stav.část'!#REF!</definedName>
    <definedName name="hjmg" localSheetId="6">'[1]100-stav.část'!#REF!</definedName>
    <definedName name="hjmg">'[1]100-stav.část'!#REF!</definedName>
    <definedName name="hndhnj" localSheetId="6">#REF!</definedName>
    <definedName name="hndhnj">#REF!</definedName>
    <definedName name="hntn" localSheetId="6">#REF!</definedName>
    <definedName name="hntn">#REF!</definedName>
    <definedName name="hrh">[1]Rekapitulace!$E$13</definedName>
    <definedName name="hs">'[2]100 stavební'!#REF!</definedName>
    <definedName name="hsdf">'[1]100-stav.část'!#REF!</definedName>
    <definedName name="hsfgh" localSheetId="6">#REF!</definedName>
    <definedName name="hsfgh">#REF!</definedName>
    <definedName name="hshjsjn">[1]Rekapitulace!#REF!</definedName>
    <definedName name="HSV" localSheetId="4">[1]Rekapitulace!$E$14</definedName>
    <definedName name="HSV" localSheetId="5">[1]Rekapitulace!$E$14</definedName>
    <definedName name="HSV" localSheetId="6">[1]Rekapitulace!$E$15</definedName>
    <definedName name="HSV" localSheetId="3">[4]Rekapitulace!$E$10</definedName>
    <definedName name="HSV">Rekapitulace!$E$17</definedName>
    <definedName name="HSV0" localSheetId="4">'400 UT'!#REF!</definedName>
    <definedName name="HSV0" localSheetId="5">'410 PS'!#REF!</definedName>
    <definedName name="HSV0" localSheetId="6">'700 MaR'!#REF!</definedName>
    <definedName name="HSV0" localSheetId="3">'ZT 200'!#REF!</definedName>
    <definedName name="HSV0">'100 stavební'!#REF!</definedName>
    <definedName name="htghbgt">[2]Rekapitulace!$H$29</definedName>
    <definedName name="htgrth">'100 stavební'!#REF!</definedName>
    <definedName name="hzden">[1]Rekapitulace!$F$13</definedName>
    <definedName name="hzdz" localSheetId="6">#REF!</definedName>
    <definedName name="hzdz">#REF!</definedName>
    <definedName name="HZS" localSheetId="4">[1]Rekapitulace!$I$14</definedName>
    <definedName name="HZS" localSheetId="5">[1]Rekapitulace!$I$14</definedName>
    <definedName name="HZS" localSheetId="6">[1]Rekapitulace!$I$15</definedName>
    <definedName name="HZS" localSheetId="3">[4]Rekapitulace!$I$10</definedName>
    <definedName name="HZS">Rekapitulace!$I$17</definedName>
    <definedName name="HZS0" localSheetId="4">'400 UT'!#REF!</definedName>
    <definedName name="HZS0" localSheetId="5">'410 PS'!#REF!</definedName>
    <definedName name="HZS0" localSheetId="6">'700 MaR'!#REF!</definedName>
    <definedName name="HZS0" localSheetId="3">'ZT 200'!#REF!</definedName>
    <definedName name="HZS0">'100 stavební'!#REF!</definedName>
    <definedName name="jhdn">[2]Rekapitulace!$G$29</definedName>
    <definedName name="jhlgf" localSheetId="6">'[1]100-stav.část'!#REF!</definedName>
    <definedName name="jhlgf">'[1]100-stav.část'!#REF!</definedName>
    <definedName name="JKSO">'Krycí list'!$F$4</definedName>
    <definedName name="jků" localSheetId="6">'[1]100-stav.část'!#REF!</definedName>
    <definedName name="jků">'[1]100-stav.část'!#REF!</definedName>
    <definedName name="kjhlk" localSheetId="6">[1]Rekapitulace!#REF!</definedName>
    <definedName name="kjhlk">[1]Rekapitulace!#REF!</definedName>
    <definedName name="kkkl" localSheetId="6">'[1]100-stav.část'!#REF!</definedName>
    <definedName name="kkkl">'[1]100-stav.část'!#REF!</definedName>
    <definedName name="klj" localSheetId="6">'[1]100-stav.část'!#REF!</definedName>
    <definedName name="klj">'[1]100-stav.část'!#REF!</definedName>
    <definedName name="MJ">'Krycí list'!$G$4</definedName>
    <definedName name="mlů" localSheetId="6">'[1]100-stav.část'!#REF!</definedName>
    <definedName name="mlů">'[1]100-stav.část'!#REF!</definedName>
    <definedName name="Mont" localSheetId="4">[1]Rekapitulace!$H$14</definedName>
    <definedName name="Mont" localSheetId="5">[1]Rekapitulace!$H$14</definedName>
    <definedName name="Mont" localSheetId="6">[1]Rekapitulace!$H$15</definedName>
    <definedName name="Mont" localSheetId="3">[4]Rekapitulace!$H$10</definedName>
    <definedName name="Mont">Rekapitulace!$H$17</definedName>
    <definedName name="Montaz0" localSheetId="4">'400 UT'!#REF!</definedName>
    <definedName name="Montaz0" localSheetId="5">'410 PS'!#REF!</definedName>
    <definedName name="Montaz0" localSheetId="6">'700 MaR'!#REF!</definedName>
    <definedName name="Montaz0" localSheetId="3">'ZT 200'!#REF!</definedName>
    <definedName name="Montaz0">'100 stavební'!#REF!</definedName>
    <definedName name="NazevDilu">Rekapitulace!$B$6</definedName>
    <definedName name="nazevobjektu" localSheetId="4">'[1]Krycí list'!$C$4</definedName>
    <definedName name="nazevobjektu" localSheetId="5">'[1]Krycí list'!$C$4</definedName>
    <definedName name="nazevobjektu" localSheetId="6">'[1]Krycí list'!$C$4</definedName>
    <definedName name="nazevobjektu" localSheetId="3">'[4]Krycí list'!$C$4</definedName>
    <definedName name="nazevobjektu">'Krycí list'!$C$4</definedName>
    <definedName name="nazevstavby" localSheetId="4">'[1]Krycí list'!$C$6</definedName>
    <definedName name="nazevstavby" localSheetId="5">'[1]Krycí list'!$C$6</definedName>
    <definedName name="nazevstavby" localSheetId="6">'[1]Krycí list'!$C$6</definedName>
    <definedName name="nazevstavby" localSheetId="3">'[4]Krycí list'!$C$6</definedName>
    <definedName name="nazevstavby">'Krycí list'!$C$6</definedName>
    <definedName name="_xlnm.Print_Titles" localSheetId="2">'100 stavební'!$1:$6</definedName>
    <definedName name="_xlnm.Print_Titles" localSheetId="4">'400 UT'!$1:$6</definedName>
    <definedName name="_xlnm.Print_Titles" localSheetId="5">'410 PS'!$1:$6</definedName>
    <definedName name="_xlnm.Print_Titles" localSheetId="6">'700 MaR'!$1:$6</definedName>
    <definedName name="_xlnm.Print_Titles" localSheetId="1">Rekapitulace!$1:$6</definedName>
    <definedName name="_xlnm.Print_Titles" localSheetId="3">'ZT 200'!$1:$6</definedName>
    <definedName name="ndndnnd">[1]Rekapitulace!$G$13</definedName>
    <definedName name="nfd" localSheetId="6">#REF!</definedName>
    <definedName name="nfd">#REF!</definedName>
    <definedName name="nh">'[2]Krycí list'!$A$4</definedName>
    <definedName name="nhdtnh" localSheetId="6">#REF!</definedName>
    <definedName name="nhdtnh">#REF!</definedName>
    <definedName name="njtzhde">[1]Rekapitulace!$I$13</definedName>
    <definedName name="nn">'[1]100-stav.část'!#REF!</definedName>
    <definedName name="nsfnbndfnbsd">[1]Rekapitulace!$H$13</definedName>
    <definedName name="nsghswrthwr" localSheetId="6">#REF!</definedName>
    <definedName name="nsghswrthwr">#REF!</definedName>
    <definedName name="Objednatel">'Krycí list'!$C$8</definedName>
    <definedName name="_xlnm.Print_Area" localSheetId="2">'100 stavební'!$A$1:$G$44</definedName>
    <definedName name="_xlnm.Print_Area" localSheetId="4">'400 UT'!$A$1:$G$53</definedName>
    <definedName name="_xlnm.Print_Area" localSheetId="5">'410 PS'!$A$1:$G$67</definedName>
    <definedName name="_xlnm.Print_Area" localSheetId="6">'700 MaR'!$A$1:$G$65</definedName>
    <definedName name="_xlnm.Print_Area" localSheetId="0">'Krycí list'!$A$1:$G$45</definedName>
    <definedName name="_xlnm.Print_Area" localSheetId="1">Rekapitulace!$A$1:$I$23</definedName>
    <definedName name="_xlnm.Print_Area" localSheetId="3">'ZT 200'!$A$1:$G$33</definedName>
    <definedName name="PocetMJ" localSheetId="4">'[1]Krycí list'!$G$7</definedName>
    <definedName name="PocetMJ" localSheetId="5">'[1]Krycí list'!$G$7</definedName>
    <definedName name="PocetMJ" localSheetId="6">'[1]Krycí list'!$G$7</definedName>
    <definedName name="PocetMJ" localSheetId="3">'[4]Krycí list'!$G$7</definedName>
    <definedName name="PocetMJ">'Krycí list'!$G$7</definedName>
    <definedName name="Poznamka">'Krycí list'!$B$37</definedName>
    <definedName name="Projektant">'Krycí list'!$C$7</definedName>
    <definedName name="PSV" localSheetId="4">[1]Rekapitulace!$F$14</definedName>
    <definedName name="PSV" localSheetId="5">[1]Rekapitulace!$F$14</definedName>
    <definedName name="PSV" localSheetId="6">[1]Rekapitulace!$F$15</definedName>
    <definedName name="PSV" localSheetId="3">[4]Rekapitulace!$F$10</definedName>
    <definedName name="PSV">Rekapitulace!$F$17</definedName>
    <definedName name="PSV0" localSheetId="4">'400 UT'!#REF!</definedName>
    <definedName name="PSV0" localSheetId="5">'410 PS'!#REF!</definedName>
    <definedName name="PSV0" localSheetId="6">'700 MaR'!#REF!</definedName>
    <definedName name="PSV0" localSheetId="3">'ZT 200'!#REF!</definedName>
    <definedName name="PSV0">'100 stavební'!#REF!</definedName>
    <definedName name="rfndn" localSheetId="6">#REF!</definedName>
    <definedName name="rfndn">#REF!</definedName>
    <definedName name="rftareft">'[3]100 stavební'!#REF!</definedName>
    <definedName name="rhrn" localSheetId="6">#REF!</definedName>
    <definedName name="rhrn">#REF!</definedName>
    <definedName name="rhrrnh" localSheetId="6">[1]Rekapitulace!#REF!</definedName>
    <definedName name="rhrrnh">[1]Rekapitulace!#REF!</definedName>
    <definedName name="rhsen" localSheetId="6">#REF!</definedName>
    <definedName name="rhsen">#REF!</definedName>
    <definedName name="rthrth" localSheetId="6">#REF!</definedName>
    <definedName name="rthrth">#REF!</definedName>
    <definedName name="scvva" localSheetId="6">'[1]100-stav.část'!#REF!</definedName>
    <definedName name="scvva">'[1]100-stav.část'!#REF!</definedName>
    <definedName name="sdff">[1]Rekapitulace!#REF!</definedName>
    <definedName name="sdfg">[1]Rekapitulace!#REF!</definedName>
    <definedName name="sdfvfvxc" localSheetId="6">'[1]100-stav.část'!#REF!</definedName>
    <definedName name="sdfvfvxc">'[1]100-stav.část'!#REF!</definedName>
    <definedName name="sdfvgfdgvfd">Rekapitulace!#REF!</definedName>
    <definedName name="sdsdvg">[1]Rekapitulace!$F$13</definedName>
    <definedName name="sdyfvfsdb" localSheetId="6">#REF!</definedName>
    <definedName name="sdyfvfsdb">#REF!</definedName>
    <definedName name="sfbsfbns" localSheetId="6">#REF!</definedName>
    <definedName name="sfbsfbns">#REF!</definedName>
    <definedName name="sfdvgg">'Krycí list'!$G$7</definedName>
    <definedName name="sfsvgfvgs">Rekapitulace!$I$17</definedName>
    <definedName name="sgfbnsbns" localSheetId="6">#REF!</definedName>
    <definedName name="sgfbnsbns">#REF!</definedName>
    <definedName name="sgfdgfgb">'100 stavební'!#REF!</definedName>
    <definedName name="SloupecCC" localSheetId="4">'400 UT'!$G$6</definedName>
    <definedName name="SloupecCC" localSheetId="5">'410 PS'!$G$6</definedName>
    <definedName name="SloupecCC" localSheetId="6">'700 MaR'!$G$6</definedName>
    <definedName name="SloupecCC" localSheetId="3">'ZT 200'!$G$6</definedName>
    <definedName name="SloupecCC">'100 stavební'!$G$6</definedName>
    <definedName name="SloupecCisloPol" localSheetId="4">'400 UT'!$B$6</definedName>
    <definedName name="SloupecCisloPol" localSheetId="5">'410 PS'!$B$6</definedName>
    <definedName name="SloupecCisloPol" localSheetId="6">'700 MaR'!$B$6</definedName>
    <definedName name="SloupecCisloPol" localSheetId="3">'ZT 200'!$B$6</definedName>
    <definedName name="SloupecCisloPol">'100 stavební'!$B$6</definedName>
    <definedName name="SloupecJC" localSheetId="4">'400 UT'!$F$6</definedName>
    <definedName name="SloupecJC" localSheetId="5">'410 PS'!$F$6</definedName>
    <definedName name="SloupecJC" localSheetId="6">'700 MaR'!$F$6</definedName>
    <definedName name="SloupecJC" localSheetId="3">'ZT 200'!$F$6</definedName>
    <definedName name="SloupecJC">'100 stavební'!$F$6</definedName>
    <definedName name="SloupecMJ" localSheetId="4">'400 UT'!$D$6</definedName>
    <definedName name="SloupecMJ" localSheetId="5">'410 PS'!$D$6</definedName>
    <definedName name="SloupecMJ" localSheetId="6">'700 MaR'!$D$6</definedName>
    <definedName name="SloupecMJ" localSheetId="3">'ZT 200'!$D$6</definedName>
    <definedName name="SloupecMJ">'100 stavební'!$D$6</definedName>
    <definedName name="SloupecMnozstvi" localSheetId="4">'400 UT'!$E$6</definedName>
    <definedName name="SloupecMnozstvi" localSheetId="5">'410 PS'!$E$6</definedName>
    <definedName name="SloupecMnozstvi" localSheetId="6">'700 MaR'!$E$6</definedName>
    <definedName name="SloupecMnozstvi" localSheetId="3">'ZT 200'!$E$6</definedName>
    <definedName name="SloupecMnozstvi">'100 stavební'!$E$6</definedName>
    <definedName name="SloupecNazPol" localSheetId="4">'400 UT'!$C$6</definedName>
    <definedName name="SloupecNazPol" localSheetId="5">'410 PS'!$C$6</definedName>
    <definedName name="SloupecNazPol" localSheetId="6">'700 MaR'!$C$6</definedName>
    <definedName name="SloupecNazPol" localSheetId="3">'ZT 200'!$C$6</definedName>
    <definedName name="SloupecNazPol">'100 stavební'!$C$6</definedName>
    <definedName name="SloupecPC" localSheetId="4">'400 UT'!$A$6</definedName>
    <definedName name="SloupecPC" localSheetId="5">'410 PS'!$A$6</definedName>
    <definedName name="SloupecPC" localSheetId="6">'700 MaR'!$A$6</definedName>
    <definedName name="SloupecPC" localSheetId="3">'ZT 200'!$A$6</definedName>
    <definedName name="SloupecPC">'100 stavební'!$A$6</definedName>
    <definedName name="solver_lin" localSheetId="2" hidden="1">0</definedName>
    <definedName name="solver_lin" localSheetId="4" hidden="1">0</definedName>
    <definedName name="solver_lin" localSheetId="5" hidden="1">0</definedName>
    <definedName name="solver_lin" localSheetId="6" hidden="1">0</definedName>
    <definedName name="solver_lin" localSheetId="3" hidden="1">0</definedName>
    <definedName name="solver_num" localSheetId="2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um" localSheetId="3" hidden="1">0</definedName>
    <definedName name="solver_opt" localSheetId="2" hidden="1">'100 stavební'!#REF!</definedName>
    <definedName name="solver_opt" localSheetId="4" hidden="1">'400 UT'!#REF!</definedName>
    <definedName name="solver_opt" localSheetId="5" hidden="1">'410 PS'!#REF!</definedName>
    <definedName name="solver_opt" localSheetId="6" hidden="1">'700 MaR'!#REF!</definedName>
    <definedName name="solver_opt" localSheetId="3" hidden="1">'ZT 200'!#REF!</definedName>
    <definedName name="solver_typ" localSheetId="2" hidden="1">1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typ" localSheetId="3" hidden="1">1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3" hidden="1">0</definedName>
    <definedName name="svbfgsb">'[1]100-stav.část'!#REF!</definedName>
    <definedName name="svfbgvsf">[1]Rekapitulace!#REF!</definedName>
    <definedName name="svfvgsdf">'100 stavební'!#REF!</definedName>
    <definedName name="tggt">#REF!</definedName>
    <definedName name="tgrr">[1]Rekapitulace!#REF!</definedName>
    <definedName name="Typ" localSheetId="4">'400 UT'!#REF!</definedName>
    <definedName name="Typ" localSheetId="5">'410 PS'!#REF!</definedName>
    <definedName name="Typ" localSheetId="6">'700 MaR'!#REF!</definedName>
    <definedName name="Typ" localSheetId="3">'ZT 200'!#REF!</definedName>
    <definedName name="Typ">'100 stavební'!#REF!</definedName>
    <definedName name="vaadv">'[1]100-stav.část'!#REF!</definedName>
    <definedName name="vadvdf">[1]Rekapitulace!#REF!</definedName>
    <definedName name="vadvfb">[1]Rekapitulace!#REF!</definedName>
    <definedName name="vbbyb">#REF!</definedName>
    <definedName name="vbd">'[1]100-stav.část'!#REF!</definedName>
    <definedName name="vbdbv">'[1]100-stav.část'!#REF!</definedName>
    <definedName name="vbsbfgb">'[1]100-stav.část'!#REF!</definedName>
    <definedName name="vbvcb">[3]Rekapitulace!$H$22</definedName>
    <definedName name="vcbvvbvc">#REF!</definedName>
    <definedName name="vcvyv">'[3]100 stavební'!#REF!</definedName>
    <definedName name="vdbv">[1]Rekapitulace!#REF!</definedName>
    <definedName name="vdbvd">[1]Rekapitulace!$E$16</definedName>
    <definedName name="vdc">[1]Rekapitulace!#REF!</definedName>
    <definedName name="vdfv">[1]Rekapitulace!#REF!</definedName>
    <definedName name="vdv">'[1]100-stav.část'!#REF!</definedName>
    <definedName name="vfdfv">[1]Rekapitulace!#REF!</definedName>
    <definedName name="vfdv">[1]Rekapitulace!#REF!</definedName>
    <definedName name="vfdvdf">#REF!</definedName>
    <definedName name="vfdvfd">'[1]100-stav.část'!#REF!</definedName>
    <definedName name="vffvydv">#REF!</definedName>
    <definedName name="vfvf">#REF!</definedName>
    <definedName name="vfvfyfy">#REF!</definedName>
    <definedName name="vfvgfd">'[1]Krycí list'!$G$7</definedName>
    <definedName name="vfvgfvg">#REF!</definedName>
    <definedName name="vgfvbf">'[2]100 stavební'!#REF!</definedName>
    <definedName name="vgfvgf">'[2]100 stavební'!#REF!</definedName>
    <definedName name="VRN" localSheetId="4">[1]Rekapitulace!$H$21</definedName>
    <definedName name="VRN" localSheetId="5">[1]Rekapitulace!$H$21</definedName>
    <definedName name="VRN" localSheetId="6">[1]Rekapitulace!#REF!</definedName>
    <definedName name="VRN" localSheetId="3">[4]Rekapitulace!$H$16</definedName>
    <definedName name="VRN">Rekapitulace!$H$22</definedName>
    <definedName name="VRNKc" localSheetId="4">[1]Rekapitulace!#REF!</definedName>
    <definedName name="VRNKc" localSheetId="5">[1]Rekapitulace!#REF!</definedName>
    <definedName name="VRNKc" localSheetId="6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 localSheetId="6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 localSheetId="6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 localSheetId="6">[1]Rekapitulace!#REF!</definedName>
    <definedName name="VRNzakl">Rekapitulace!#REF!</definedName>
    <definedName name="vsfdvfdvdf">'[1]100-stav.část'!#REF!</definedName>
    <definedName name="vsfgbgfgbf">'100 stavební'!#REF!</definedName>
    <definedName name="vvvva">'[3]Krycí list'!$C$4</definedName>
    <definedName name="vvyfyd">'[3]Krycí list'!$A$6</definedName>
    <definedName name="vycvf">#REF!</definedName>
    <definedName name="vyv">[1]Rekapitulace!#REF!</definedName>
    <definedName name="xbfghg">'[1]100-stav.část'!#REF!</definedName>
    <definedName name="ybgbfg" localSheetId="6">#REF!</definedName>
    <definedName name="ybgbfg">#REF!</definedName>
    <definedName name="ybysb">#REF!</definedName>
    <definedName name="ycayv" localSheetId="6">#REF!</definedName>
    <definedName name="ycayv">#REF!</definedName>
    <definedName name="yfvadfvdf" localSheetId="6">[1]Rekapitulace!#REF!</definedName>
    <definedName name="yfvadfvdf">[1]Rekapitulace!#REF!</definedName>
    <definedName name="yvcv">#REF!</definedName>
    <definedName name="yvcvcxyv">[1]Rekapitulace!#REF!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  <definedName name="zhtzh">'Krycí list'!$A$4</definedName>
  </definedNames>
  <calcPr calcId="145621"/>
</workbook>
</file>

<file path=xl/calcChain.xml><?xml version="1.0" encoding="utf-8"?>
<calcChain xmlns="http://schemas.openxmlformats.org/spreadsheetml/2006/main">
  <c r="C25" i="3" l="1"/>
  <c r="F3" i="7"/>
  <c r="G8" i="7"/>
  <c r="BA8" i="7"/>
  <c r="BB8" i="7"/>
  <c r="BC8" i="7"/>
  <c r="BD8" i="7"/>
  <c r="BE8" i="7"/>
  <c r="G9" i="7"/>
  <c r="BA9" i="7"/>
  <c r="BB9" i="7"/>
  <c r="BC9" i="7"/>
  <c r="BD9" i="7"/>
  <c r="BE9" i="7"/>
  <c r="G10" i="7"/>
  <c r="BA10" i="7"/>
  <c r="BB10" i="7"/>
  <c r="BC10" i="7"/>
  <c r="BD10" i="7"/>
  <c r="BE10" i="7"/>
  <c r="C11" i="7"/>
  <c r="G11" i="7"/>
  <c r="BA11" i="7"/>
  <c r="BB11" i="7"/>
  <c r="BC11" i="7"/>
  <c r="BD11" i="7"/>
  <c r="BE11" i="7"/>
  <c r="G13" i="7"/>
  <c r="BA13" i="7"/>
  <c r="BB13" i="7"/>
  <c r="BC13" i="7"/>
  <c r="BD13" i="7"/>
  <c r="BE13" i="7"/>
  <c r="G14" i="7"/>
  <c r="BA14" i="7"/>
  <c r="BB14" i="7"/>
  <c r="BC14" i="7"/>
  <c r="BD14" i="7"/>
  <c r="BE14" i="7"/>
  <c r="G15" i="7"/>
  <c r="BA15" i="7"/>
  <c r="BB15" i="7"/>
  <c r="BC15" i="7"/>
  <c r="BD15" i="7"/>
  <c r="BE15" i="7"/>
  <c r="G16" i="7"/>
  <c r="BA16" i="7"/>
  <c r="BB16" i="7"/>
  <c r="BC16" i="7"/>
  <c r="BD16" i="7"/>
  <c r="BE16" i="7"/>
  <c r="G17" i="7"/>
  <c r="BA17" i="7"/>
  <c r="BB17" i="7"/>
  <c r="BC17" i="7"/>
  <c r="BD17" i="7"/>
  <c r="BE17" i="7"/>
  <c r="G18" i="7"/>
  <c r="BA18" i="7"/>
  <c r="BB18" i="7"/>
  <c r="BC18" i="7"/>
  <c r="BD18" i="7"/>
  <c r="BE18" i="7"/>
  <c r="G19" i="7"/>
  <c r="BA19" i="7"/>
  <c r="BB19" i="7"/>
  <c r="BC19" i="7"/>
  <c r="BD19" i="7"/>
  <c r="BE19" i="7"/>
  <c r="G20" i="7"/>
  <c r="BA20" i="7"/>
  <c r="BB20" i="7"/>
  <c r="BC20" i="7"/>
  <c r="BD20" i="7"/>
  <c r="BE20" i="7"/>
  <c r="G21" i="7"/>
  <c r="BA21" i="7"/>
  <c r="BB21" i="7"/>
  <c r="BC21" i="7"/>
  <c r="BD21" i="7"/>
  <c r="BE21" i="7"/>
  <c r="G22" i="7"/>
  <c r="BA22" i="7"/>
  <c r="BB22" i="7"/>
  <c r="BC22" i="7"/>
  <c r="BD22" i="7"/>
  <c r="BE22" i="7"/>
  <c r="G23" i="7"/>
  <c r="BA23" i="7"/>
  <c r="BB23" i="7"/>
  <c r="BC23" i="7"/>
  <c r="BD23" i="7"/>
  <c r="BE23" i="7"/>
  <c r="G24" i="7"/>
  <c r="BA24" i="7"/>
  <c r="BB24" i="7"/>
  <c r="BC24" i="7"/>
  <c r="BD24" i="7"/>
  <c r="BE24" i="7"/>
  <c r="G25" i="7"/>
  <c r="BA25" i="7"/>
  <c r="BB25" i="7"/>
  <c r="BC25" i="7"/>
  <c r="BD25" i="7"/>
  <c r="BE25" i="7"/>
  <c r="G26" i="7"/>
  <c r="BA26" i="7"/>
  <c r="BB26" i="7"/>
  <c r="BC26" i="7"/>
  <c r="BD26" i="7"/>
  <c r="BE26" i="7"/>
  <c r="C27" i="7"/>
  <c r="G27" i="7"/>
  <c r="BB27" i="7"/>
  <c r="BD27" i="7"/>
  <c r="G29" i="7"/>
  <c r="G30" i="7" s="1"/>
  <c r="BA29" i="7"/>
  <c r="BB29" i="7"/>
  <c r="BB30" i="7" s="1"/>
  <c r="BC29" i="7"/>
  <c r="BD29" i="7"/>
  <c r="BD30" i="7" s="1"/>
  <c r="BE29" i="7"/>
  <c r="C30" i="7"/>
  <c r="BA30" i="7"/>
  <c r="BC30" i="7"/>
  <c r="BE30" i="7"/>
  <c r="G32" i="7" l="1"/>
  <c r="F24" i="3" s="1"/>
  <c r="G24" i="3" s="1"/>
  <c r="G25" i="3" s="1"/>
  <c r="F10" i="2" s="1"/>
  <c r="BE27" i="7"/>
  <c r="BC27" i="7"/>
  <c r="BA27" i="7"/>
  <c r="C3" i="6"/>
  <c r="F3" i="6"/>
  <c r="G8" i="6"/>
  <c r="BA8" i="6" s="1"/>
  <c r="BA10" i="6" s="1"/>
  <c r="BB8" i="6"/>
  <c r="BC8" i="6"/>
  <c r="BD8" i="6"/>
  <c r="BE8" i="6"/>
  <c r="G9" i="6"/>
  <c r="BA9" i="6" s="1"/>
  <c r="BB9" i="6"/>
  <c r="BB10" i="6" s="1"/>
  <c r="BC9" i="6"/>
  <c r="BD9" i="6"/>
  <c r="BD10" i="6" s="1"/>
  <c r="BE9" i="6"/>
  <c r="G10" i="6"/>
  <c r="BC10" i="6"/>
  <c r="BE10" i="6"/>
  <c r="G11" i="6"/>
  <c r="G12" i="6"/>
  <c r="BA12" i="6" s="1"/>
  <c r="BB12" i="6"/>
  <c r="BC12" i="6"/>
  <c r="BD12" i="6"/>
  <c r="BE12" i="6"/>
  <c r="G13" i="6"/>
  <c r="BA13" i="6" s="1"/>
  <c r="BB13" i="6"/>
  <c r="BC13" i="6"/>
  <c r="BD13" i="6"/>
  <c r="BE13" i="6"/>
  <c r="G14" i="6"/>
  <c r="BA14" i="6" s="1"/>
  <c r="BB14" i="6"/>
  <c r="BC14" i="6"/>
  <c r="BD14" i="6"/>
  <c r="BE14" i="6"/>
  <c r="G15" i="6"/>
  <c r="BA15" i="6" s="1"/>
  <c r="BB15" i="6"/>
  <c r="BC15" i="6"/>
  <c r="BD15" i="6"/>
  <c r="BE15" i="6"/>
  <c r="G16" i="6"/>
  <c r="BA16" i="6" s="1"/>
  <c r="BB16" i="6"/>
  <c r="BC16" i="6"/>
  <c r="BD16" i="6"/>
  <c r="BE16" i="6"/>
  <c r="G17" i="6"/>
  <c r="BA17" i="6"/>
  <c r="BB17" i="6"/>
  <c r="BC17" i="6"/>
  <c r="BD17" i="6"/>
  <c r="BE17" i="6"/>
  <c r="G18" i="6"/>
  <c r="BA18" i="6"/>
  <c r="BB18" i="6"/>
  <c r="BC18" i="6"/>
  <c r="BD18" i="6"/>
  <c r="BE18" i="6"/>
  <c r="G19" i="6"/>
  <c r="BB19" i="6"/>
  <c r="BC19" i="6"/>
  <c r="BD19" i="6"/>
  <c r="BE19" i="6"/>
  <c r="G20" i="6"/>
  <c r="G21" i="6"/>
  <c r="BA21" i="6" s="1"/>
  <c r="BA22" i="6" s="1"/>
  <c r="BB21" i="6"/>
  <c r="BC21" i="6"/>
  <c r="BC22" i="6" s="1"/>
  <c r="BD21" i="6"/>
  <c r="BE21" i="6"/>
  <c r="BE22" i="6" s="1"/>
  <c r="G22" i="6"/>
  <c r="BB22" i="6"/>
  <c r="BD22" i="6"/>
  <c r="G23" i="6"/>
  <c r="G24" i="6"/>
  <c r="BA24" i="6"/>
  <c r="BB24" i="6"/>
  <c r="BC24" i="6"/>
  <c r="BD24" i="6"/>
  <c r="BE24" i="6"/>
  <c r="G25" i="6"/>
  <c r="BA25" i="6"/>
  <c r="BB25" i="6"/>
  <c r="BC25" i="6"/>
  <c r="BD25" i="6"/>
  <c r="BE25" i="6"/>
  <c r="G26" i="6"/>
  <c r="BA26" i="6"/>
  <c r="BB26" i="6"/>
  <c r="BC26" i="6"/>
  <c r="BD26" i="6"/>
  <c r="BE26" i="6"/>
  <c r="G27" i="6"/>
  <c r="BA27" i="6"/>
  <c r="BB27" i="6"/>
  <c r="BC27" i="6"/>
  <c r="BD27" i="6"/>
  <c r="BE27" i="6"/>
  <c r="G28" i="6"/>
  <c r="G29" i="6"/>
  <c r="BA29" i="6"/>
  <c r="BB29" i="6"/>
  <c r="BB31" i="6" s="1"/>
  <c r="BC29" i="6"/>
  <c r="BD29" i="6"/>
  <c r="BE29" i="6"/>
  <c r="BA30" i="6"/>
  <c r="BA31" i="6" s="1"/>
  <c r="BB30" i="6"/>
  <c r="BC30" i="6"/>
  <c r="BC31" i="6" s="1"/>
  <c r="BD30" i="6"/>
  <c r="BE30" i="6"/>
  <c r="BE31" i="6" s="1"/>
  <c r="BD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3" i="6"/>
  <c r="G54" i="6"/>
  <c r="G55" i="6"/>
  <c r="G56" i="6"/>
  <c r="G57" i="6"/>
  <c r="G58" i="6"/>
  <c r="G59" i="6"/>
  <c r="G60" i="6"/>
  <c r="G61" i="6"/>
  <c r="G62" i="6"/>
  <c r="G63" i="6"/>
  <c r="BA19" i="6" l="1"/>
  <c r="G64" i="6"/>
  <c r="F46" i="3"/>
  <c r="G46" i="3" s="1"/>
  <c r="G47" i="3" s="1"/>
  <c r="H16" i="2" s="1"/>
  <c r="G53" i="5" l="1"/>
  <c r="G54" i="5"/>
  <c r="G55" i="5"/>
  <c r="G56" i="5"/>
  <c r="G57" i="5"/>
  <c r="G58" i="5"/>
  <c r="G59" i="5"/>
  <c r="G60" i="5"/>
  <c r="G61" i="5"/>
  <c r="G62" i="5"/>
  <c r="G63" i="5"/>
  <c r="G64" i="5"/>
  <c r="G52" i="5" l="1"/>
  <c r="G51" i="5"/>
  <c r="G50" i="5"/>
  <c r="G49" i="5"/>
  <c r="G48" i="5"/>
  <c r="G42" i="5"/>
  <c r="G43" i="5"/>
  <c r="G44" i="5"/>
  <c r="G45" i="5"/>
  <c r="G46" i="5"/>
  <c r="G47" i="5"/>
  <c r="G13" i="5" l="1"/>
  <c r="G10" i="4" l="1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C3" i="5" l="1"/>
  <c r="F3" i="5"/>
  <c r="G8" i="5"/>
  <c r="BA8" i="5" s="1"/>
  <c r="BA9" i="5" s="1"/>
  <c r="BB8" i="5"/>
  <c r="BC8" i="5"/>
  <c r="BD8" i="5"/>
  <c r="BE8" i="5"/>
  <c r="G9" i="5"/>
  <c r="BB9" i="5"/>
  <c r="BC9" i="5"/>
  <c r="BD9" i="5"/>
  <c r="BE9" i="5"/>
  <c r="G10" i="5"/>
  <c r="G11" i="5"/>
  <c r="BB11" i="5"/>
  <c r="BC11" i="5"/>
  <c r="BD11" i="5"/>
  <c r="BE11" i="5"/>
  <c r="BA12" i="5"/>
  <c r="BB12" i="5"/>
  <c r="BC12" i="5"/>
  <c r="BD12" i="5"/>
  <c r="BE12" i="5"/>
  <c r="G14" i="5"/>
  <c r="BA14" i="5" s="1"/>
  <c r="BB14" i="5"/>
  <c r="BC14" i="5"/>
  <c r="BD14" i="5"/>
  <c r="BE14" i="5"/>
  <c r="G15" i="5"/>
  <c r="BA15" i="5" s="1"/>
  <c r="BB15" i="5"/>
  <c r="BC15" i="5"/>
  <c r="BD15" i="5"/>
  <c r="BE15" i="5"/>
  <c r="G16" i="5"/>
  <c r="BA16" i="5" s="1"/>
  <c r="BB16" i="5"/>
  <c r="BC16" i="5"/>
  <c r="BD16" i="5"/>
  <c r="BE16" i="5"/>
  <c r="G17" i="5"/>
  <c r="BA17" i="5" s="1"/>
  <c r="BB17" i="5"/>
  <c r="BC17" i="5"/>
  <c r="BD17" i="5"/>
  <c r="BE17" i="5"/>
  <c r="G18" i="5"/>
  <c r="BA18" i="5" s="1"/>
  <c r="BB18" i="5"/>
  <c r="BB19" i="5" s="1"/>
  <c r="BC18" i="5"/>
  <c r="BD18" i="5"/>
  <c r="BE18" i="5"/>
  <c r="G19" i="5"/>
  <c r="G20" i="5"/>
  <c r="G21" i="5"/>
  <c r="BA21" i="5" s="1"/>
  <c r="BA22" i="5" s="1"/>
  <c r="BB21" i="5"/>
  <c r="BB22" i="5" s="1"/>
  <c r="BC21" i="5"/>
  <c r="BC22" i="5" s="1"/>
  <c r="BD21" i="5"/>
  <c r="BE21" i="5"/>
  <c r="BE22" i="5" s="1"/>
  <c r="G22" i="5"/>
  <c r="BD22" i="5"/>
  <c r="G23" i="5"/>
  <c r="G24" i="5"/>
  <c r="BA24" i="5"/>
  <c r="BB24" i="5"/>
  <c r="BC24" i="5"/>
  <c r="BD24" i="5"/>
  <c r="BE24" i="5"/>
  <c r="G25" i="5"/>
  <c r="BA25" i="5"/>
  <c r="BB25" i="5"/>
  <c r="BC25" i="5"/>
  <c r="BD25" i="5"/>
  <c r="BE25" i="5"/>
  <c r="G26" i="5"/>
  <c r="BA26" i="5"/>
  <c r="BB26" i="5"/>
  <c r="BC26" i="5"/>
  <c r="BD26" i="5"/>
  <c r="BE26" i="5"/>
  <c r="G27" i="5"/>
  <c r="BA27" i="5"/>
  <c r="BB27" i="5"/>
  <c r="BC27" i="5"/>
  <c r="BD27" i="5"/>
  <c r="BE27" i="5"/>
  <c r="G28" i="5"/>
  <c r="BA29" i="5"/>
  <c r="BB29" i="5"/>
  <c r="BC29" i="5"/>
  <c r="BD29" i="5"/>
  <c r="BE29" i="5"/>
  <c r="G30" i="5"/>
  <c r="BA30" i="5"/>
  <c r="BB30" i="5"/>
  <c r="BC30" i="5"/>
  <c r="BD30" i="5"/>
  <c r="BE30" i="5"/>
  <c r="G31" i="5"/>
  <c r="BA31" i="5"/>
  <c r="BB31" i="5"/>
  <c r="BC31" i="5"/>
  <c r="BD31" i="5"/>
  <c r="BE31" i="5"/>
  <c r="G32" i="5"/>
  <c r="G33" i="5"/>
  <c r="G34" i="5"/>
  <c r="G35" i="5"/>
  <c r="G36" i="5"/>
  <c r="G37" i="5"/>
  <c r="G38" i="5"/>
  <c r="G39" i="5"/>
  <c r="G40" i="5"/>
  <c r="G41" i="5"/>
  <c r="C3" i="4"/>
  <c r="F3" i="4"/>
  <c r="BA8" i="4"/>
  <c r="BB8" i="4"/>
  <c r="BC8" i="4"/>
  <c r="BD8" i="4"/>
  <c r="BE8" i="4"/>
  <c r="G9" i="4"/>
  <c r="BB9" i="4"/>
  <c r="BC9" i="4"/>
  <c r="BC10" i="4" s="1"/>
  <c r="BD9" i="4"/>
  <c r="BE9" i="4"/>
  <c r="BE10" i="4"/>
  <c r="BA12" i="4"/>
  <c r="BB12" i="4"/>
  <c r="BC12" i="4"/>
  <c r="BD12" i="4"/>
  <c r="BE12" i="4"/>
  <c r="BA13" i="4"/>
  <c r="BB13" i="4"/>
  <c r="BC13" i="4"/>
  <c r="BD13" i="4"/>
  <c r="BE13" i="4"/>
  <c r="BA14" i="4"/>
  <c r="BB14" i="4"/>
  <c r="BC14" i="4"/>
  <c r="BD14" i="4"/>
  <c r="BE14" i="4"/>
  <c r="BA15" i="4"/>
  <c r="BB15" i="4"/>
  <c r="BC15" i="4"/>
  <c r="BD15" i="4"/>
  <c r="BE15" i="4"/>
  <c r="BA16" i="4"/>
  <c r="BB16" i="4"/>
  <c r="BC16" i="4"/>
  <c r="BD16" i="4"/>
  <c r="BE16" i="4"/>
  <c r="BA17" i="4"/>
  <c r="BB17" i="4"/>
  <c r="BC17" i="4"/>
  <c r="BC19" i="4" s="1"/>
  <c r="BD17" i="4"/>
  <c r="BE17" i="4"/>
  <c r="BE19" i="4" s="1"/>
  <c r="BA18" i="4"/>
  <c r="BB18" i="4"/>
  <c r="BC18" i="4"/>
  <c r="BD18" i="4"/>
  <c r="BE18" i="4"/>
  <c r="BA19" i="4"/>
  <c r="BA21" i="4"/>
  <c r="BB21" i="4"/>
  <c r="BB22" i="4" s="1"/>
  <c r="BC21" i="4"/>
  <c r="BD21" i="4"/>
  <c r="BD22" i="4" s="1"/>
  <c r="BE21" i="4"/>
  <c r="BA22" i="4"/>
  <c r="BC22" i="4"/>
  <c r="BE22" i="4"/>
  <c r="BA24" i="4"/>
  <c r="BB24" i="4"/>
  <c r="BC24" i="4"/>
  <c r="BD24" i="4"/>
  <c r="BE24" i="4"/>
  <c r="BA25" i="4"/>
  <c r="BB25" i="4"/>
  <c r="BC25" i="4"/>
  <c r="BD25" i="4"/>
  <c r="BE25" i="4"/>
  <c r="BE27" i="4" s="1"/>
  <c r="BA26" i="4"/>
  <c r="BB26" i="4"/>
  <c r="BC26" i="4"/>
  <c r="BD26" i="4"/>
  <c r="BE26" i="4"/>
  <c r="BA27" i="4"/>
  <c r="BA29" i="4"/>
  <c r="BB29" i="4"/>
  <c r="BC29" i="4"/>
  <c r="BD29" i="4"/>
  <c r="BE29" i="4"/>
  <c r="BA30" i="4"/>
  <c r="BA31" i="4" s="1"/>
  <c r="BB30" i="4"/>
  <c r="BC30" i="4"/>
  <c r="BC31" i="4" s="1"/>
  <c r="BD30" i="4"/>
  <c r="BE30" i="4"/>
  <c r="BE31" i="4" s="1"/>
  <c r="BD31" i="4"/>
  <c r="BB31" i="4" l="1"/>
  <c r="BC27" i="4"/>
  <c r="BA11" i="5"/>
  <c r="G65" i="5"/>
  <c r="F30" i="3" s="1"/>
  <c r="BD19" i="5"/>
  <c r="BD27" i="4"/>
  <c r="BB27" i="4"/>
  <c r="BD19" i="4"/>
  <c r="BB19" i="4"/>
  <c r="BA9" i="4"/>
  <c r="BA10" i="4" s="1"/>
  <c r="G51" i="4"/>
  <c r="F27" i="3" s="1"/>
  <c r="G27" i="3" s="1"/>
  <c r="G28" i="3" s="1"/>
  <c r="BD10" i="4"/>
  <c r="BB10" i="4"/>
  <c r="BE19" i="5"/>
  <c r="BC19" i="5"/>
  <c r="BA19" i="5"/>
  <c r="BE43" i="3"/>
  <c r="BD43" i="3"/>
  <c r="BC43" i="3"/>
  <c r="BA43" i="3"/>
  <c r="G43" i="3"/>
  <c r="BB43" i="3" s="1"/>
  <c r="BE42" i="3"/>
  <c r="BE44" i="3" s="1"/>
  <c r="I16" i="2" s="1"/>
  <c r="BD42" i="3"/>
  <c r="BC42" i="3"/>
  <c r="BC44" i="3" s="1"/>
  <c r="G16" i="2" s="1"/>
  <c r="BA42" i="3"/>
  <c r="BA44" i="3" s="1"/>
  <c r="E16" i="2" s="1"/>
  <c r="G42" i="3"/>
  <c r="BB42" i="3" s="1"/>
  <c r="BB44" i="3" s="1"/>
  <c r="BD44" i="3"/>
  <c r="G44" i="3"/>
  <c r="F15" i="2" s="1"/>
  <c r="C44" i="3"/>
  <c r="BE39" i="3"/>
  <c r="BD39" i="3"/>
  <c r="BC39" i="3"/>
  <c r="BA39" i="3"/>
  <c r="G39" i="3"/>
  <c r="BB39" i="3" s="1"/>
  <c r="BE38" i="3"/>
  <c r="BD38" i="3"/>
  <c r="BC38" i="3"/>
  <c r="BA38" i="3"/>
  <c r="BA40" i="3" s="1"/>
  <c r="E14" i="2" s="1"/>
  <c r="G38" i="3"/>
  <c r="BB38" i="3" s="1"/>
  <c r="B14" i="2"/>
  <c r="A14" i="2"/>
  <c r="BD40" i="3"/>
  <c r="H14" i="2" s="1"/>
  <c r="C40" i="3"/>
  <c r="BE35" i="3"/>
  <c r="BD35" i="3"/>
  <c r="BC35" i="3"/>
  <c r="BA35" i="3"/>
  <c r="G35" i="3"/>
  <c r="BB35" i="3" s="1"/>
  <c r="BE34" i="3"/>
  <c r="BD34" i="3"/>
  <c r="BC34" i="3"/>
  <c r="BC36" i="3" s="1"/>
  <c r="G13" i="2" s="1"/>
  <c r="BA34" i="3"/>
  <c r="G34" i="3"/>
  <c r="BB34" i="3" s="1"/>
  <c r="BE33" i="3"/>
  <c r="BD33" i="3"/>
  <c r="BD36" i="3" s="1"/>
  <c r="H13" i="2" s="1"/>
  <c r="BC33" i="3"/>
  <c r="BA33" i="3"/>
  <c r="BA36" i="3" s="1"/>
  <c r="E13" i="2" s="1"/>
  <c r="G33" i="3"/>
  <c r="B13" i="2"/>
  <c r="A13" i="2"/>
  <c r="BE36" i="3"/>
  <c r="I13" i="2" s="1"/>
  <c r="C36" i="3"/>
  <c r="BE30" i="3"/>
  <c r="BE31" i="3" s="1"/>
  <c r="I12" i="2" s="1"/>
  <c r="BD30" i="3"/>
  <c r="BD31" i="3" s="1"/>
  <c r="H12" i="2" s="1"/>
  <c r="BC30" i="3"/>
  <c r="BC31" i="3" s="1"/>
  <c r="G12" i="2" s="1"/>
  <c r="BA30" i="3"/>
  <c r="G30" i="3"/>
  <c r="G31" i="3" s="1"/>
  <c r="B12" i="2"/>
  <c r="A12" i="2"/>
  <c r="BA31" i="3"/>
  <c r="E12" i="2" s="1"/>
  <c r="C31" i="3"/>
  <c r="BE27" i="3"/>
  <c r="BD27" i="3"/>
  <c r="BD28" i="3" s="1"/>
  <c r="H11" i="2" s="1"/>
  <c r="BC27" i="3"/>
  <c r="BC28" i="3" s="1"/>
  <c r="G11" i="2" s="1"/>
  <c r="BA27" i="3"/>
  <c r="B11" i="2"/>
  <c r="A11" i="2"/>
  <c r="BE28" i="3"/>
  <c r="I11" i="2" s="1"/>
  <c r="BA28" i="3"/>
  <c r="E11" i="2" s="1"/>
  <c r="C28" i="3"/>
  <c r="BE21" i="3"/>
  <c r="BE22" i="3" s="1"/>
  <c r="I9" i="2" s="1"/>
  <c r="BD21" i="3"/>
  <c r="BD22" i="3" s="1"/>
  <c r="H9" i="2" s="1"/>
  <c r="BC21" i="3"/>
  <c r="BB21" i="3"/>
  <c r="BB22" i="3" s="1"/>
  <c r="F9" i="2" s="1"/>
  <c r="G21" i="3"/>
  <c r="BA21" i="3" s="1"/>
  <c r="BA22" i="3" s="1"/>
  <c r="E9" i="2" s="1"/>
  <c r="B9" i="2"/>
  <c r="A9" i="2"/>
  <c r="BC22" i="3"/>
  <c r="G9" i="2" s="1"/>
  <c r="C22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BB19" i="3" s="1"/>
  <c r="F8" i="2" s="1"/>
  <c r="G12" i="3"/>
  <c r="BA12" i="3" s="1"/>
  <c r="B8" i="2"/>
  <c r="A8" i="2"/>
  <c r="BE19" i="3"/>
  <c r="I8" i="2" s="1"/>
  <c r="C19" i="3"/>
  <c r="BE9" i="3"/>
  <c r="BD9" i="3"/>
  <c r="BC9" i="3"/>
  <c r="BB9" i="3"/>
  <c r="G9" i="3"/>
  <c r="BA9" i="3" s="1"/>
  <c r="BE8" i="3"/>
  <c r="BE10" i="3" s="1"/>
  <c r="I7" i="2" s="1"/>
  <c r="BD8" i="3"/>
  <c r="BC8" i="3"/>
  <c r="BC10" i="3" s="1"/>
  <c r="G7" i="2" s="1"/>
  <c r="BB8" i="3"/>
  <c r="G8" i="3"/>
  <c r="BA8" i="3" s="1"/>
  <c r="B7" i="2"/>
  <c r="A7" i="2"/>
  <c r="BD10" i="3"/>
  <c r="H7" i="2" s="1"/>
  <c r="BB10" i="3"/>
  <c r="F7" i="2" s="1"/>
  <c r="C10" i="3"/>
  <c r="C4" i="3"/>
  <c r="F3" i="3"/>
  <c r="C3" i="3"/>
  <c r="C2" i="2"/>
  <c r="C1" i="2"/>
  <c r="F31" i="1"/>
  <c r="G8" i="1"/>
  <c r="BC40" i="3" l="1"/>
  <c r="G14" i="2" s="1"/>
  <c r="BE40" i="3"/>
  <c r="I14" i="2" s="1"/>
  <c r="I17" i="2"/>
  <c r="C20" i="1" s="1"/>
  <c r="BC19" i="3"/>
  <c r="G8" i="2" s="1"/>
  <c r="G10" i="3"/>
  <c r="G19" i="3"/>
  <c r="BD19" i="3"/>
  <c r="H8" i="2" s="1"/>
  <c r="H17" i="2" s="1"/>
  <c r="C15" i="1" s="1"/>
  <c r="G36" i="3"/>
  <c r="G40" i="3"/>
  <c r="BA10" i="3"/>
  <c r="E7" i="2" s="1"/>
  <c r="BA19" i="3"/>
  <c r="E8" i="2" s="1"/>
  <c r="BB40" i="3"/>
  <c r="F14" i="2" s="1"/>
  <c r="BB27" i="3"/>
  <c r="BB28" i="3" s="1"/>
  <c r="F11" i="2" s="1"/>
  <c r="BB30" i="3"/>
  <c r="BB31" i="3" s="1"/>
  <c r="F12" i="2" s="1"/>
  <c r="BB33" i="3"/>
  <c r="BB36" i="3" s="1"/>
  <c r="F13" i="2" s="1"/>
  <c r="G22" i="3"/>
  <c r="G17" i="2" l="1"/>
  <c r="C14" i="1" s="1"/>
  <c r="E17" i="2"/>
  <c r="C16" i="1" s="1"/>
  <c r="F17" i="2"/>
  <c r="C17" i="1" s="1"/>
  <c r="C18" i="1" l="1"/>
  <c r="C21" i="1" s="1"/>
  <c r="G22" i="1" l="1"/>
  <c r="G21" i="1" l="1"/>
  <c r="C22" i="1"/>
  <c r="F32" i="1" s="1"/>
  <c r="F33" i="1" s="1"/>
  <c r="F34" i="1" s="1"/>
</calcChain>
</file>

<file path=xl/sharedStrings.xml><?xml version="1.0" encoding="utf-8"?>
<sst xmlns="http://schemas.openxmlformats.org/spreadsheetml/2006/main" count="692" uniqueCount="389">
  <si>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</si>
  <si>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</si>
  <si>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</si>
  <si>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</si>
  <si>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</si>
  <si>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</si>
  <si>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</si>
  <si>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</si>
  <si>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</si>
  <si>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</si>
  <si>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</si>
  <si>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</si>
  <si>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</si>
  <si>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</si>
  <si>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</si>
  <si>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</si>
  <si>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</si>
  <si>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</si>
  <si>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</si>
  <si>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</si>
  <si>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</si>
  <si>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</si>
  <si>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</si>
  <si>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</si>
  <si>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</si>
  <si>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</si>
  <si>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</si>
  <si>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</si>
  <si>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</si>
  <si>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</si>
  <si>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</si>
  <si>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</si>
  <si>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</si>
  <si>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</si>
  <si>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</si>
  <si>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</si>
  <si>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</si>
  <si>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</si>
  <si>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</si>
  <si>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</si>
  <si>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</si>
  <si>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</si>
  <si>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</si>
  <si>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</si>
  <si>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</si>
  <si>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</si>
  <si>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</si>
  <si>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</si>
  <si>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</si>
  <si>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</si>
  <si>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</si>
  <si>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</si>
  <si>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</si>
  <si>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</si>
  <si>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</si>
  <si>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</si>
  <si>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</si>
  <si>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</si>
  <si>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</si>
  <si>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</si>
  <si>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</si>
  <si>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</si>
  <si>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</si>
  <si>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</si>
  <si>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</si>
  <si>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</si>
  <si>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</si>
  <si>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61</t>
  </si>
  <si>
    <t>Upravy povrchů vnitřní</t>
  </si>
  <si>
    <t>611 42-1431.R00</t>
  </si>
  <si>
    <t xml:space="preserve">Oprava váp.omítek stropů do 50% plochy - štukových </t>
  </si>
  <si>
    <t>m2</t>
  </si>
  <si>
    <t>612 42-1431.R00</t>
  </si>
  <si>
    <t xml:space="preserve">Oprava vápen.omítek stěn do 50 % pl. - štukových </t>
  </si>
  <si>
    <t>97</t>
  </si>
  <si>
    <t>Prorážení otvorů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</si>
  <si>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</si>
  <si>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</si>
  <si>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</si>
  <si>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</si>
  <si>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</si>
  <si>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</si>
  <si>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</si>
  <si>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</si>
  <si>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</si>
  <si>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</si>
  <si>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</si>
  <si>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</si>
  <si>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</si>
  <si>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</si>
  <si>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</si>
  <si>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99</t>
  </si>
  <si>
    <t>Staveništní přesun hmot</t>
  </si>
  <si>
    <t>999 28-1111.R00</t>
  </si>
  <si>
    <t xml:space="preserve">Přesun hmot pro opravy a údržbu do výšky 25 m </t>
  </si>
  <si>
    <t>731</t>
  </si>
  <si>
    <t>Ústřední vytápění</t>
  </si>
  <si>
    <t>731 01</t>
  </si>
  <si>
    <t xml:space="preserve">Náklady dle přílohy- díl 400 </t>
  </si>
  <si>
    <t>kpl</t>
  </si>
  <si>
    <t>732</t>
  </si>
  <si>
    <t>Předávací stanice</t>
  </si>
  <si>
    <t xml:space="preserve">Náklady dle přílohy -díl 410 </t>
  </si>
  <si>
    <t>776</t>
  </si>
  <si>
    <t>Podlahy povlakové</t>
  </si>
  <si>
    <t>776 10-1115.R00</t>
  </si>
  <si>
    <t>Vyrovnání podkladů samonivelační hmotou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</si>
  <si>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</si>
  <si>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</si>
  <si>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</si>
  <si>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</si>
  <si>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</si>
  <si>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</si>
  <si>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</si>
  <si>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proprům.podlahy vč.výztuž pásky </t>
  </si>
  <si>
    <t>998 77-7201.R00</t>
  </si>
  <si>
    <t xml:space="preserve">Přesun hmot pro podlahy syntetické,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</si>
  <si>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</si>
  <si>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</si>
  <si>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</si>
  <si>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</si>
  <si>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</si>
  <si>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</si>
  <si>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Boukalová Jarmila</t>
  </si>
  <si>
    <t>SO 016 Kotelna, prádelna</t>
  </si>
  <si>
    <t>Sníž.energet.náročnosti pro vytápění věznice Příbram</t>
  </si>
  <si>
    <t>Boukalová</t>
  </si>
  <si>
    <t>říjen 2011</t>
  </si>
  <si>
    <t>Stavební přípomoce</t>
  </si>
  <si>
    <t>Pomocné ocelové konstrukce</t>
  </si>
  <si>
    <t xml:space="preserve">Tlakové zkoušky potrubí </t>
  </si>
  <si>
    <t>m</t>
  </si>
  <si>
    <t>Nátěry potrubí syntetické základní s 1x email. do DN 50</t>
  </si>
  <si>
    <t xml:space="preserve">Koupelnový trubkový radiátor včetně odvzdušňovacího ventilu a stěnových konzol </t>
  </si>
  <si>
    <t>typ 33-900/1400 (V-Š 3/4")</t>
  </si>
  <si>
    <t>typ 22-900/1200</t>
  </si>
  <si>
    <t xml:space="preserve">Deskové radiátory včetně odvzdušňovacího ventilu a stěnových konzol </t>
  </si>
  <si>
    <t>Ruční hlavice s pojistkou proti odcizení</t>
  </si>
  <si>
    <t>ks</t>
  </si>
  <si>
    <t>G 3/4"</t>
  </si>
  <si>
    <t>Radiátorové šroubení uzavírací a vypouštěcí G 1/2"</t>
  </si>
  <si>
    <t>Radiátorový ventil regulační s přednastavením G 1/2"</t>
  </si>
  <si>
    <t xml:space="preserve">   ve spojích svařovaných DN 15 - DN40</t>
  </si>
  <si>
    <t>133 111</t>
  </si>
  <si>
    <t>AL folií vyztuženou- přípojka do PS tl. 40 mm  - d 76 mm</t>
  </si>
  <si>
    <t xml:space="preserve">Izolace potrubí a kolen z minerální vlny s povrchovou úpravou </t>
  </si>
  <si>
    <t xml:space="preserve"> AL folií vyztuženou tl. 30 mm  - d 60 mm</t>
  </si>
  <si>
    <t>Izolace potrubí a kolen z minerální vlny s povrchovou úpravou</t>
  </si>
  <si>
    <t>Tepelná izolace potrubí a kolen z polyetylenu tl. 25 mm do DN 50</t>
  </si>
  <si>
    <t>Nátěry potrubí syntetické základní do DN 65</t>
  </si>
  <si>
    <t>Nátěry potrubí syntetické základní do DN 50</t>
  </si>
  <si>
    <t xml:space="preserve">Jímky pro tlakové a teplotní odběry </t>
  </si>
  <si>
    <t>Tlakoměr diferenciální, roz. 0-100 kPa včetně návarků</t>
  </si>
  <si>
    <t>Teploměr kruhový s jímkou, G 3/8", rozsah 0-120 °C</t>
  </si>
  <si>
    <t>734  148</t>
  </si>
  <si>
    <t xml:space="preserve">Tlakoměr kruhový, rozsah 0-10 bar </t>
  </si>
  <si>
    <t xml:space="preserve">Tlakoměr kruhový, rozsah 0-6 bar </t>
  </si>
  <si>
    <t>G 2“</t>
  </si>
  <si>
    <t>Vyvažovací regulační ventil s přednast a vypouštěním G 5/4"</t>
  </si>
  <si>
    <t>Zpětný ventil G 6/4"</t>
  </si>
  <si>
    <t>Filtr závitový s výměnnou vložkou G 6/4“</t>
  </si>
  <si>
    <t>G 6/4“</t>
  </si>
  <si>
    <t>734 139</t>
  </si>
  <si>
    <t>Kulový kohout G 1“</t>
  </si>
  <si>
    <t>Odvzdušňovací kulový kohout G 3/8“</t>
  </si>
  <si>
    <t>Vypouštěcí a odvzdušňovací kulový kohout G 1/2“</t>
  </si>
  <si>
    <t>Pojistný ventil G = 4,8 m3/h,  otv.př. 10 bar  - dobíjecí okruh TV</t>
  </si>
  <si>
    <t>Zpětná klapka přírubová včetně protipřírub DN 65</t>
  </si>
  <si>
    <t>Filtr přírubový s výměnnou vložkou DN  65/16</t>
  </si>
  <si>
    <t>734 132</t>
  </si>
  <si>
    <t>Mezipřírubová uzavírací klapka včetně přírub DN65/6</t>
  </si>
  <si>
    <t>se schopností regulovat až po úplné uzavření, PN 25, DN 50</t>
  </si>
  <si>
    <t>včetně kapiláry do přívodního potrubí a návarku 1/4“,</t>
  </si>
  <si>
    <t>DN 65</t>
  </si>
  <si>
    <t>Vyvažovací regulační ventil  s přednastavením DN 50</t>
  </si>
  <si>
    <t>na vstupu do PS, DN 65</t>
  </si>
  <si>
    <t>Uzavírací ventil s lineární škrticí charakteristikou  - armatury na vstupu do PS, DN 65</t>
  </si>
  <si>
    <t>Závěsy na potrubí, konzole, objímky</t>
  </si>
  <si>
    <t>Odvzdušňovací nádoby DN 50</t>
  </si>
  <si>
    <t>Orientační štítky na potrubí</t>
  </si>
  <si>
    <t>PN 10 bar, včetně  spojovacích armatur a fitinek DN 50</t>
  </si>
  <si>
    <t>Potrubí dobíjecího okruhu TV ze síťovaného polyethylenu PEX-a</t>
  </si>
  <si>
    <t>DN 65 - 76/3.2</t>
  </si>
  <si>
    <t xml:space="preserve">Potrubí z ocelových trubek hladkých v kotelnách a strojovnách </t>
  </si>
  <si>
    <t xml:space="preserve">   ve spojích svařovaných do DN 50</t>
  </si>
  <si>
    <t>Potrubí z ocelových trubek závitových v kotelnách a strojovnách</t>
  </si>
  <si>
    <t>Čerpadlo  třístupňové, dobíjecí okruh TV, DN32/10, G = 4,0 m3/h, el. 230 V</t>
  </si>
  <si>
    <t>732  307</t>
  </si>
  <si>
    <t>Čerpadlo třístupňové DN40/6, G = 6,0 m3/h, el. 230 V</t>
  </si>
  <si>
    <t>Čerpadlo s plynulou regulací otáček v závislosti na tlakové diferenci DN 32/6, G = 3,14 m3/h, el. 230 V</t>
  </si>
  <si>
    <t>Čerpadlo s plynulou regulací otáček v závislosti na tlakové diferenci DN 32/6, G = 2,9 m3/h, el. 230 V</t>
  </si>
  <si>
    <t xml:space="preserve">   včetně tepelné izolace, jm.v. 210 kW</t>
  </si>
  <si>
    <t>Deskový výměník z nerezových desek pájených mědí pro ohřev TV</t>
  </si>
  <si>
    <t>nátěru a tepelné izolace, modul 100   6 hrdel, L = 1000 mm</t>
  </si>
  <si>
    <t>Kombinovaný rozdělovač a sběrač RS kombi včetně konzol,</t>
  </si>
  <si>
    <t>celkem za</t>
  </si>
  <si>
    <t>732 Předávací stanice</t>
  </si>
  <si>
    <t>Odvzdušňovací nádoby DN 40</t>
  </si>
  <si>
    <t>Kulový kohout G 1"</t>
  </si>
  <si>
    <t>Vyvažovací regulační ventil  s přednastavením DN 20</t>
  </si>
  <si>
    <t>Automatický odvzdušňovací ventil se zpětnou klapkou G 3/8“</t>
  </si>
  <si>
    <t xml:space="preserve">Teplovzdušná nástěnná vytápěcí jednotka cirkulační včetně sekundární žaluzie </t>
  </si>
  <si>
    <t>a stěnových konzol, výměník Cu/Al, dvouřadý výměník, velikost 1 - jm.v. 8,0 kW</t>
  </si>
  <si>
    <t>dvoustupňový motor, el.en. 400 V, 0,05 kW</t>
  </si>
  <si>
    <t>a stěnových konzol, výměník Cu/Al, dvouřadý výměník, velikost 1 - jm.v. 9,6 kW</t>
  </si>
  <si>
    <t>a stěnových konzol, výměník Cu/Al, dvouřadý výměník, velikost 2 - jm.v. 13,2 kW</t>
  </si>
  <si>
    <t>dvoustupňový motor, el.en. 400 V, 0,12 kW</t>
  </si>
  <si>
    <t>Dálkové ovládání nástěnných jednotek podle prostorové teploty, přepínání stupňů a vypínání NJ</t>
  </si>
  <si>
    <t xml:space="preserve">s dálkovým ovladačem </t>
  </si>
  <si>
    <t xml:space="preserve"> typ 22-600/1100</t>
  </si>
  <si>
    <t>typ 22-600/1200</t>
  </si>
  <si>
    <t>typ 22-900/800</t>
  </si>
  <si>
    <t>typ 22-900/900</t>
  </si>
  <si>
    <t>typ 22-900/1800 (V-Š 3/4")</t>
  </si>
  <si>
    <t xml:space="preserve">typ 33-600/1400 </t>
  </si>
  <si>
    <t>typ 33-600/1800 (V-Š 3/4")</t>
  </si>
  <si>
    <t>typ 33-900/900</t>
  </si>
  <si>
    <t>typ 33-900/1100 (V-Š 3/4")</t>
  </si>
  <si>
    <t>výška 1830/1000 mm</t>
  </si>
  <si>
    <t>Nátěry potrubí syntetické základní s 1x email. do DN 40</t>
  </si>
  <si>
    <t>Tepelná izolace potrubí a kolen vedeného pod stropem, z polyetylenu tl. 25 mm do DN 40</t>
  </si>
  <si>
    <t>So 016 Kotelna, prádelna</t>
  </si>
  <si>
    <t>731 ústřední vytápění</t>
  </si>
  <si>
    <t>včetně tepelné izolace, objem 5000 l</t>
  </si>
  <si>
    <t>Akumulační nádoba pro TV, s magneziovou anodou, PN 10,</t>
  </si>
  <si>
    <t>Doplňkové konstrukce z ocelového válc. materiálu včetně nátěrů</t>
  </si>
  <si>
    <t>lpl</t>
  </si>
  <si>
    <t>Regulátor diferenčního tlaku plynule nastavit, montáž do zpět potrubí,</t>
  </si>
  <si>
    <t>733 112</t>
  </si>
  <si>
    <t>734 101</t>
  </si>
  <si>
    <t>734 102</t>
  </si>
  <si>
    <t>734 103</t>
  </si>
  <si>
    <t>734 104</t>
  </si>
  <si>
    <t>734 105</t>
  </si>
  <si>
    <t>734 106</t>
  </si>
  <si>
    <t>734 107</t>
  </si>
  <si>
    <t>734 108</t>
  </si>
  <si>
    <t>735 001</t>
  </si>
  <si>
    <t>735 002</t>
  </si>
  <si>
    <t>735 003</t>
  </si>
  <si>
    <t>735 004</t>
  </si>
  <si>
    <t>360 01</t>
  </si>
  <si>
    <t>M36 Měření a regulace</t>
  </si>
  <si>
    <t>M36</t>
  </si>
  <si>
    <t>Měření a regulace</t>
  </si>
  <si>
    <t xml:space="preserve">Náklady dle přílohy -díl 700 </t>
  </si>
  <si>
    <t>Vypracování výrobní dokumentace M + R</t>
  </si>
  <si>
    <t>360 52</t>
  </si>
  <si>
    <t>Revize včetně revizní zprávy</t>
  </si>
  <si>
    <t>Seřízení ma uvedení do provozu</t>
  </si>
  <si>
    <t>Vypracování SW podstanice</t>
  </si>
  <si>
    <t>360 49</t>
  </si>
  <si>
    <t>SOFTWARE objektu 016</t>
  </si>
  <si>
    <t>Převodník metalika-optika</t>
  </si>
  <si>
    <t>360 48</t>
  </si>
  <si>
    <t>Ovládací panel pro montáž na čelní desku rozváděče</t>
  </si>
  <si>
    <t>360 47</t>
  </si>
  <si>
    <t>Podstanice řídícího systému pro  AI=17,DI=14, AO=5, DO=10</t>
  </si>
  <si>
    <t>360 46</t>
  </si>
  <si>
    <t>360 45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</si>
  <si>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</si>
  <si>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360 44</t>
  </si>
  <si>
    <t xml:space="preserve">  </t>
  </si>
  <si>
    <t>ROZVÁDĚČ RA-016</t>
  </si>
  <si>
    <t>Vodič CYA 6 mm2, žlutozelený</t>
  </si>
  <si>
    <t>360 41</t>
  </si>
  <si>
    <t>Ukončení kabelů smršťovací záklopkou</t>
  </si>
  <si>
    <t>360 40</t>
  </si>
  <si>
    <t>360 39</t>
  </si>
  <si>
    <t>Krabice se svorkama  na povrch (Acidur)</t>
  </si>
  <si>
    <t>360 38</t>
  </si>
  <si>
    <t>kg</t>
  </si>
  <si>
    <t>Materiál úhelník 35x35x3</t>
  </si>
  <si>
    <t>360 37</t>
  </si>
  <si>
    <t>360 36</t>
  </si>
  <si>
    <t>Kotevní destička</t>
  </si>
  <si>
    <t>360 35</t>
  </si>
  <si>
    <t>360 34</t>
  </si>
  <si>
    <t>Žlab MARS 125x50 včetně kolen, podpěr a vík</t>
  </si>
  <si>
    <t>360 33</t>
  </si>
  <si>
    <t>360 32</t>
  </si>
  <si>
    <t>Žlab MARS 62x50 včetně kolen, podpěr a vík</t>
  </si>
  <si>
    <t>360 31</t>
  </si>
  <si>
    <t>360 30</t>
  </si>
  <si>
    <t>Kabel LAM TWIN 4x2x0,5 pevně uložený</t>
  </si>
  <si>
    <t>360 29</t>
  </si>
  <si>
    <t>360 28</t>
  </si>
  <si>
    <t>Kabel CYKY 5J x 1, 5 pevně uložený</t>
  </si>
  <si>
    <t>360 27</t>
  </si>
  <si>
    <t>360 26</t>
  </si>
  <si>
    <t>Kabel CYKY 3J x 1, 5 pevně uložený</t>
  </si>
  <si>
    <t>360 25</t>
  </si>
  <si>
    <t>360 24</t>
  </si>
  <si>
    <t>Kabel JYSTY 2P x 0,8 pevně uložený</t>
  </si>
  <si>
    <t>360 23</t>
  </si>
  <si>
    <t>KABELY A KONSTRUKCE VČETNĚ NÁTĚRŮ</t>
  </si>
  <si>
    <t xml:space="preserve">Jednopólový vypínač pro nástěnnou montáž, IP44 </t>
  </si>
  <si>
    <t>360 22</t>
  </si>
  <si>
    <t>Zářivkové svítidlo, 2x36W, přisazené, IP54</t>
  </si>
  <si>
    <t>360 21</t>
  </si>
  <si>
    <t>360 20</t>
  </si>
  <si>
    <t>Havarijní ventil s elektrohydraulickým uzávěrem, DN 65, PN25, pohon 230V,50 Hz, 64/5</t>
  </si>
  <si>
    <t>360 19</t>
  </si>
  <si>
    <t>360 18</t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</si>
  <si>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kv=31,0m3/hod, PN16,pohon 24V, 0-10V, 63/2,</t>
    </r>
  </si>
  <si>
    <t>360 17</t>
  </si>
  <si>
    <t>360 16</t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</si>
  <si>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kv=10m3/hod, PN16,pohon 24V, 0-10V, 61/3,</t>
    </r>
  </si>
  <si>
    <t>360 15</t>
  </si>
  <si>
    <t>360 14</t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</si>
  <si>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kv=6,3m3/hod, PN16,pohon 24V, 0-10V, 62/3,</t>
    </r>
  </si>
  <si>
    <t>360 13</t>
  </si>
  <si>
    <t>360 12</t>
  </si>
  <si>
    <t>12</t>
  </si>
  <si>
    <t>Snímač zaplavení včetně elektrod, 64/3</t>
  </si>
  <si>
    <t>360 11</t>
  </si>
  <si>
    <t>11</t>
  </si>
  <si>
    <t>360 10</t>
  </si>
  <si>
    <t>10</t>
  </si>
  <si>
    <t>Stonkový termostat, 30 až 90 st.C, 64/2-2x</t>
  </si>
  <si>
    <t>360 09</t>
  </si>
  <si>
    <t>9</t>
  </si>
  <si>
    <t>360 08</t>
  </si>
  <si>
    <t>8</t>
  </si>
  <si>
    <t>Snímač tlaku , 0-10V, 0-6B,60/2,</t>
  </si>
  <si>
    <t>360 07</t>
  </si>
  <si>
    <t>7</t>
  </si>
  <si>
    <t xml:space="preserve">Průchodka </t>
  </si>
  <si>
    <t>360 06</t>
  </si>
  <si>
    <t>6</t>
  </si>
  <si>
    <t>360,05</t>
  </si>
  <si>
    <t>5</t>
  </si>
  <si>
    <t>Prostorový snímač teploty ,62/2,61/2,64/4</t>
  </si>
  <si>
    <t>360 04</t>
  </si>
  <si>
    <t>4</t>
  </si>
  <si>
    <t xml:space="preserve">Jímka </t>
  </si>
  <si>
    <t>360 03</t>
  </si>
  <si>
    <t>360 02</t>
  </si>
  <si>
    <t>Čidlo teploty tyčové , 60/1-2x,61/1,62/1,63/1, 63/3-2x,64/1-2x</t>
  </si>
  <si>
    <t>Měřící a regulační zařízení</t>
  </si>
  <si>
    <t>M 36</t>
  </si>
  <si>
    <t>Zdravotní instalace celkem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</si>
  <si>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</si>
  <si>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</si>
  <si>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</si>
  <si>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</si>
  <si>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</si>
  <si>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</si>
  <si>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</si>
  <si>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</si>
  <si>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</si>
  <si>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</si>
  <si>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Pozinkované žlaby pro zavěš.potrubí do DN 75 </t>
  </si>
  <si>
    <t>722 17-9004</t>
  </si>
  <si>
    <t xml:space="preserve">Potrubí z PPR, D 63/8,6 mm vč.izol tl 30mm </t>
  </si>
  <si>
    <t>722 17-2316.R00</t>
  </si>
  <si>
    <t xml:space="preserve">Potrubí z PPR  D 63/8,6 mm vč. izolace tl 9mm </t>
  </si>
  <si>
    <t xml:space="preserve">Zpětná klapka DN 50 </t>
  </si>
  <si>
    <t>722 23-1066</t>
  </si>
  <si>
    <t xml:space="preserve">kulový kohout vypouštěcí  DN50 </t>
  </si>
  <si>
    <t>722 22-2326</t>
  </si>
  <si>
    <t>kus</t>
  </si>
  <si>
    <t xml:space="preserve">Ventil pojistný , G 5/4 </t>
  </si>
  <si>
    <t>722 23-1164.R00</t>
  </si>
  <si>
    <t xml:space="preserve">Expanzní nádoba na pitnou vodu 200ll </t>
  </si>
  <si>
    <t>724 11-9002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</si>
  <si>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</si>
  <si>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</si>
  <si>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</si>
  <si>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</si>
  <si>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Oprava potrubí -napojení na st.potrubí DN 63 </t>
  </si>
  <si>
    <t>722 17-0928.R00</t>
  </si>
  <si>
    <t xml:space="preserve">Demontáž nepotřebných rozvodů vody a zařízení </t>
  </si>
  <si>
    <t>722 133-9001</t>
  </si>
  <si>
    <t>Vnitřní vodovod</t>
  </si>
  <si>
    <t>722</t>
  </si>
  <si>
    <t xml:space="preserve">Přesun hmot pro vnitřní kanalizaci, výšky do 6 m </t>
  </si>
  <si>
    <t>998 72-1201.R00</t>
  </si>
  <si>
    <t xml:space="preserve">Zkouška těsnosti kanalizace vodou DN 125 </t>
  </si>
  <si>
    <t>721 29-0111.R00</t>
  </si>
  <si>
    <t xml:space="preserve">Potrubí plast odpadní DN 70 x 1,9 mm </t>
  </si>
  <si>
    <t>721 17-6114.R00</t>
  </si>
  <si>
    <t>Vnitřní kanalizace</t>
  </si>
  <si>
    <t>721</t>
  </si>
  <si>
    <t>720</t>
  </si>
  <si>
    <t>Zdravotní instalace</t>
  </si>
  <si>
    <t>720 01</t>
  </si>
  <si>
    <t xml:space="preserve">Náklady dle přílohy- díl 200 </t>
  </si>
  <si>
    <t>zdravotní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</si>
</sst>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,##0.00_ ;[Red]\-#,##0.00\ "/>
    <numFmt numFmtId="166" formatCode="#,##0_ ;[Red]\-#,##0\ "/>
  </numFmts>
  <fonts count="3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i/>
      <sz val="10"/>
      <name val="Arial CE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b/>
      <i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20" fillId="0" borderId="0"/>
    <xf numFmtId="0" fontId="24" fillId="0" borderId="0"/>
    <xf numFmtId="0" fontId="24" fillId="0" borderId="0"/>
  </cellStyleXfs>
  <cellXfs count="264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8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59" xfId="1" applyFill="1" applyBorder="1" applyAlignment="1">
      <alignment horizontal="center"/>
    </xf>
    <xf numFmtId="49" fontId="3" fillId="0" borderId="59" xfId="1" applyNumberFormat="1" applyFont="1" applyFill="1" applyBorder="1" applyAlignment="1">
      <alignment horizontal="left"/>
    </xf>
    <xf numFmtId="0" fontId="3" fillId="0" borderId="59" xfId="1" applyFont="1" applyFill="1" applyBorder="1"/>
    <xf numFmtId="4" fontId="9" fillId="0" borderId="59" xfId="1" applyNumberFormat="1" applyFill="1" applyBorder="1" applyAlignment="1">
      <alignment horizontal="right"/>
    </xf>
    <xf numFmtId="4" fontId="5" fillId="0" borderId="59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21" fillId="0" borderId="59" xfId="1" applyFont="1" applyFill="1" applyBorder="1"/>
    <xf numFmtId="4" fontId="22" fillId="0" borderId="53" xfId="1" applyNumberFormat="1" applyFont="1" applyFill="1" applyBorder="1"/>
    <xf numFmtId="0" fontId="22" fillId="0" borderId="53" xfId="1" applyFont="1" applyFill="1" applyBorder="1" applyAlignment="1">
      <alignment horizontal="center"/>
    </xf>
    <xf numFmtId="0" fontId="8" fillId="0" borderId="53" xfId="1" applyFont="1" applyFill="1" applyBorder="1" applyAlignment="1">
      <alignment horizontal="center"/>
    </xf>
    <xf numFmtId="0" fontId="23" fillId="0" borderId="13" xfId="4" applyFont="1" applyBorder="1" applyAlignment="1">
      <alignment horizontal="center"/>
    </xf>
    <xf numFmtId="0" fontId="23" fillId="0" borderId="53" xfId="4" applyFont="1" applyBorder="1" applyAlignment="1">
      <alignment horizontal="center"/>
    </xf>
    <xf numFmtId="0" fontId="23" fillId="0" borderId="6" xfId="4" applyFont="1" applyBorder="1" applyAlignment="1">
      <alignment horizontal="left" indent="1"/>
    </xf>
    <xf numFmtId="3" fontId="22" fillId="0" borderId="53" xfId="1" applyNumberFormat="1" applyFont="1" applyBorder="1" applyAlignment="1">
      <alignment horizontal="right"/>
    </xf>
    <xf numFmtId="0" fontId="17" fillId="0" borderId="53" xfId="1" applyFont="1" applyBorder="1"/>
    <xf numFmtId="0" fontId="23" fillId="0" borderId="53" xfId="4" applyNumberFormat="1" applyFont="1" applyBorder="1" applyAlignment="1">
      <alignment horizontal="center" wrapText="1"/>
    </xf>
    <xf numFmtId="0" fontId="23" fillId="0" borderId="6" xfId="4" applyNumberFormat="1" applyFont="1" applyBorder="1" applyAlignment="1">
      <alignment horizontal="left" wrapText="1" indent="1"/>
    </xf>
    <xf numFmtId="0" fontId="22" fillId="0" borderId="53" xfId="1" applyFont="1" applyBorder="1" applyAlignment="1">
      <alignment horizontal="right"/>
    </xf>
    <xf numFmtId="0" fontId="23" fillId="0" borderId="0" xfId="4" applyFont="1" applyBorder="1" applyAlignment="1">
      <alignment horizontal="left" indent="1"/>
    </xf>
    <xf numFmtId="0" fontId="23" fillId="0" borderId="53" xfId="4" applyFont="1" applyBorder="1" applyAlignment="1">
      <alignment horizontal="left" indent="1"/>
    </xf>
    <xf numFmtId="49" fontId="22" fillId="0" borderId="53" xfId="1" applyNumberFormat="1" applyFont="1" applyFill="1" applyBorder="1" applyAlignment="1">
      <alignment horizontal="right"/>
    </xf>
    <xf numFmtId="0" fontId="22" fillId="0" borderId="6" xfId="1" applyFont="1" applyBorder="1"/>
    <xf numFmtId="4" fontId="17" fillId="0" borderId="53" xfId="1" applyNumberFormat="1" applyFont="1" applyFill="1" applyBorder="1" applyAlignment="1"/>
    <xf numFmtId="4" fontId="17" fillId="0" borderId="6" xfId="1" applyNumberFormat="1" applyFont="1" applyFill="1" applyBorder="1" applyAlignment="1"/>
    <xf numFmtId="3" fontId="17" fillId="0" borderId="53" xfId="1" applyNumberFormat="1" applyFont="1" applyBorder="1"/>
    <xf numFmtId="0" fontId="17" fillId="0" borderId="6" xfId="1" applyFont="1" applyBorder="1"/>
    <xf numFmtId="0" fontId="17" fillId="0" borderId="0" xfId="1" applyFont="1" applyBorder="1"/>
    <xf numFmtId="4" fontId="17" fillId="0" borderId="0" xfId="1" applyNumberFormat="1" applyFont="1" applyFill="1" applyAlignment="1"/>
    <xf numFmtId="0" fontId="23" fillId="0" borderId="13" xfId="4" applyFont="1" applyBorder="1" applyAlignment="1">
      <alignment horizontal="left" indent="1"/>
    </xf>
    <xf numFmtId="0" fontId="23" fillId="0" borderId="6" xfId="4" applyFont="1" applyFill="1" applyBorder="1" applyAlignment="1">
      <alignment horizontal="left" indent="1"/>
    </xf>
    <xf numFmtId="0" fontId="23" fillId="0" borderId="6" xfId="4" applyFont="1" applyBorder="1" applyAlignment="1">
      <alignment horizontal="center"/>
    </xf>
    <xf numFmtId="0" fontId="23" fillId="0" borderId="53" xfId="4" applyNumberFormat="1" applyFont="1" applyBorder="1" applyAlignment="1">
      <alignment horizontal="left" wrapText="1" indent="1"/>
    </xf>
    <xf numFmtId="0" fontId="23" fillId="0" borderId="6" xfId="4" applyFont="1" applyBorder="1" applyAlignment="1"/>
    <xf numFmtId="3" fontId="17" fillId="0" borderId="53" xfId="1" applyNumberFormat="1" applyFont="1" applyBorder="1" applyAlignment="1">
      <alignment horizontal="right"/>
    </xf>
    <xf numFmtId="0" fontId="21" fillId="0" borderId="59" xfId="1" applyFont="1" applyBorder="1"/>
    <xf numFmtId="0" fontId="21" fillId="0" borderId="20" xfId="1" applyFont="1" applyBorder="1"/>
    <xf numFmtId="0" fontId="21" fillId="0" borderId="0" xfId="1" applyFont="1"/>
    <xf numFmtId="4" fontId="21" fillId="0" borderId="59" xfId="1" applyNumberFormat="1" applyFont="1" applyBorder="1"/>
    <xf numFmtId="0" fontId="23" fillId="0" borderId="6" xfId="3" applyFont="1" applyBorder="1" applyAlignment="1">
      <alignment horizontal="left" indent="1"/>
    </xf>
    <xf numFmtId="0" fontId="23" fillId="0" borderId="13" xfId="3" applyFont="1" applyBorder="1" applyAlignment="1">
      <alignment horizontal="center"/>
    </xf>
    <xf numFmtId="4" fontId="17" fillId="0" borderId="6" xfId="1" applyNumberFormat="1" applyFont="1" applyFill="1" applyBorder="1" applyAlignment="1">
      <alignment horizontal="right"/>
    </xf>
    <xf numFmtId="4" fontId="22" fillId="0" borderId="6" xfId="1" applyNumberFormat="1" applyFont="1" applyFill="1" applyBorder="1" applyAlignment="1">
      <alignment horizontal="right"/>
    </xf>
    <xf numFmtId="0" fontId="22" fillId="0" borderId="6" xfId="1" applyNumberFormat="1" applyFont="1" applyFill="1" applyBorder="1" applyAlignment="1">
      <alignment horizontal="right"/>
    </xf>
    <xf numFmtId="0" fontId="23" fillId="0" borderId="53" xfId="3" applyFont="1" applyBorder="1" applyAlignment="1">
      <alignment horizontal="center"/>
    </xf>
    <xf numFmtId="0" fontId="23" fillId="0" borderId="6" xfId="3" applyFont="1" applyBorder="1" applyAlignment="1"/>
    <xf numFmtId="0" fontId="23" fillId="0" borderId="53" xfId="3" applyFont="1" applyBorder="1" applyAlignment="1">
      <alignment horizontal="left" indent="1"/>
    </xf>
    <xf numFmtId="0" fontId="23" fillId="0" borderId="53" xfId="3" applyNumberFormat="1" applyFont="1" applyBorder="1" applyAlignment="1">
      <alignment horizontal="center" wrapText="1"/>
    </xf>
    <xf numFmtId="0" fontId="5" fillId="0" borderId="13" xfId="1" applyFont="1" applyFill="1" applyBorder="1" applyAlignment="1">
      <alignment horizontal="center"/>
    </xf>
    <xf numFmtId="0" fontId="23" fillId="0" borderId="53" xfId="3" applyNumberFormat="1" applyFont="1" applyBorder="1" applyAlignment="1">
      <alignment horizontal="left" wrapText="1" indent="1"/>
    </xf>
    <xf numFmtId="4" fontId="17" fillId="0" borderId="6" xfId="1" applyNumberFormat="1" applyFont="1" applyFill="1" applyBorder="1"/>
    <xf numFmtId="4" fontId="17" fillId="0" borderId="53" xfId="1" applyNumberFormat="1" applyFont="1" applyBorder="1"/>
    <xf numFmtId="4" fontId="9" fillId="0" borderId="6" xfId="1" applyNumberFormat="1" applyFill="1" applyBorder="1" applyAlignment="1">
      <alignment horizontal="right"/>
    </xf>
    <xf numFmtId="0" fontId="17" fillId="0" borderId="53" xfId="1" applyFont="1" applyBorder="1" applyAlignment="1">
      <alignment horizontal="center"/>
    </xf>
    <xf numFmtId="0" fontId="9" fillId="0" borderId="60" xfId="1" applyFill="1" applyBorder="1"/>
    <xf numFmtId="0" fontId="17" fillId="0" borderId="0" xfId="1" applyFont="1"/>
    <xf numFmtId="0" fontId="25" fillId="0" borderId="0" xfId="1" applyFont="1"/>
    <xf numFmtId="4" fontId="25" fillId="0" borderId="59" xfId="1" applyNumberFormat="1" applyFont="1" applyBorder="1"/>
    <xf numFmtId="165" fontId="26" fillId="0" borderId="59" xfId="0" applyNumberFormat="1" applyFont="1" applyBorder="1" applyAlignment="1">
      <alignment vertical="center"/>
    </xf>
    <xf numFmtId="166" fontId="26" fillId="0" borderId="59" xfId="0" applyNumberFormat="1" applyFont="1" applyBorder="1" applyAlignment="1">
      <alignment vertical="center"/>
    </xf>
    <xf numFmtId="0" fontId="26" fillId="0" borderId="59" xfId="0" applyFont="1" applyBorder="1" applyAlignment="1">
      <alignment horizontal="center" vertical="center"/>
    </xf>
    <xf numFmtId="0" fontId="27" fillId="0" borderId="59" xfId="0" applyFont="1" applyBorder="1" applyAlignment="1">
      <alignment horizontal="left" vertical="center" wrapText="1"/>
    </xf>
    <xf numFmtId="0" fontId="25" fillId="0" borderId="59" xfId="1" applyFont="1" applyBorder="1"/>
    <xf numFmtId="165" fontId="28" fillId="0" borderId="53" xfId="0" applyNumberFormat="1" applyFont="1" applyBorder="1" applyAlignment="1">
      <alignment vertical="center"/>
    </xf>
    <xf numFmtId="166" fontId="28" fillId="0" borderId="53" xfId="0" applyNumberFormat="1" applyFont="1" applyBorder="1" applyAlignment="1">
      <alignment vertical="center"/>
    </xf>
    <xf numFmtId="0" fontId="28" fillId="0" borderId="53" xfId="0" applyFont="1" applyBorder="1" applyAlignment="1">
      <alignment horizontal="center" vertical="center"/>
    </xf>
    <xf numFmtId="0" fontId="28" fillId="0" borderId="53" xfId="0" applyFont="1" applyBorder="1" applyAlignment="1">
      <alignment horizontal="left" vertical="center" wrapText="1"/>
    </xf>
    <xf numFmtId="0" fontId="22" fillId="0" borderId="53" xfId="1" applyFont="1" applyBorder="1" applyAlignment="1">
      <alignment horizontal="center"/>
    </xf>
    <xf numFmtId="165" fontId="28" fillId="0" borderId="0" xfId="0" applyNumberFormat="1" applyFont="1" applyAlignment="1">
      <alignment vertical="center"/>
    </xf>
    <xf numFmtId="166" fontId="28" fillId="0" borderId="6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3" fontId="17" fillId="0" borderId="53" xfId="1" applyNumberFormat="1" applyFont="1" applyBorder="1" applyAlignment="1">
      <alignment horizontal="center"/>
    </xf>
    <xf numFmtId="4" fontId="22" fillId="0" borderId="53" xfId="1" applyNumberFormat="1" applyFont="1" applyFill="1" applyBorder="1" applyAlignment="1">
      <alignment vertical="center"/>
    </xf>
    <xf numFmtId="0" fontId="17" fillId="0" borderId="53" xfId="1" applyFont="1" applyBorder="1" applyAlignment="1">
      <alignment horizontal="center" vertical="center"/>
    </xf>
    <xf numFmtId="0" fontId="17" fillId="0" borderId="53" xfId="1" applyFont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49" fontId="22" fillId="0" borderId="53" xfId="1" applyNumberFormat="1" applyFont="1" applyFill="1" applyBorder="1" applyAlignment="1">
      <alignment horizontal="center"/>
    </xf>
    <xf numFmtId="166" fontId="28" fillId="0" borderId="0" xfId="0" applyNumberFormat="1" applyFont="1" applyAlignment="1">
      <alignment vertical="center"/>
    </xf>
    <xf numFmtId="0" fontId="31" fillId="0" borderId="0" xfId="1" applyFont="1"/>
    <xf numFmtId="4" fontId="31" fillId="0" borderId="59" xfId="1" applyNumberFormat="1" applyFont="1" applyBorder="1"/>
    <xf numFmtId="0" fontId="31" fillId="0" borderId="59" xfId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5">
    <cellStyle name="Normální" xfId="0" builtinId="0"/>
    <cellStyle name="Normální 2" xfId="2"/>
    <cellStyle name="Normální 3" xfId="3"/>
    <cellStyle name="Normální 3 2" xfId="4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27</xdr:row>
      <xdr:rowOff>0</xdr:rowOff>
    </xdr:from>
    <xdr:to>
      <xdr:col>5</xdr:col>
      <xdr:colOff>552450</xdr:colOff>
      <xdr:row>27</xdr:row>
      <xdr:rowOff>0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3276600" y="437197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27</xdr:row>
      <xdr:rowOff>0</xdr:rowOff>
    </xdr:from>
    <xdr:to>
      <xdr:col>5</xdr:col>
      <xdr:colOff>542925</xdr:colOff>
      <xdr:row>27</xdr:row>
      <xdr:rowOff>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>
          <a:off x="3267075" y="437197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%20slep&#233;+v&#253;kaz%20v&#253;m&#283;r/SO%20016%20Kotelna,%20pr&#225;delna%20slep&#25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ZT/ZT%20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</row>
      </sheetData>
      <sheetData sheetId="2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00 UT"/>
      <sheetName val="410 PS"/>
      <sheetName val="100 výkaz výměr"/>
    </sheetNames>
    <sheetDataSet>
      <sheetData sheetId="0">
        <row r="4">
          <cell r="C4" t="str">
            <v>SO 016 Kotelna, prádelna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22">
          <cell r="H22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6">
          <cell r="C6" t="str">
            <v>ZT 016</v>
          </cell>
        </row>
        <row r="7">
          <cell r="G7">
            <v>0</v>
          </cell>
        </row>
      </sheetData>
      <sheetData sheetId="1">
        <row r="10">
          <cell r="E10">
            <v>0</v>
          </cell>
          <cell r="F10">
            <v>60463.915000000001</v>
          </cell>
          <cell r="G10">
            <v>0</v>
          </cell>
          <cell r="H10">
            <v>0</v>
          </cell>
          <cell r="I10">
            <v>0</v>
          </cell>
        </row>
        <row r="16">
          <cell r="H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4" workbookViewId="0">
      <selection activeCell="K21" sqref="K2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124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125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43"/>
      <c r="D7" s="244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43"/>
      <c r="D8" s="244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45" t="s">
        <v>123</v>
      </c>
      <c r="F11" s="246"/>
      <c r="G11" s="247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 t="s">
        <v>126</v>
      </c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166" t="s">
        <v>127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 x14ac:dyDescent="0.2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248"/>
      <c r="C37" s="248"/>
      <c r="D37" s="248"/>
      <c r="E37" s="248"/>
      <c r="F37" s="248"/>
      <c r="G37" s="248"/>
      <c r="H37" t="s">
        <v>4</v>
      </c>
    </row>
    <row r="38" spans="1:8" ht="12.75" customHeight="1" x14ac:dyDescent="0.2">
      <c r="A38" s="67"/>
      <c r="B38" s="248"/>
      <c r="C38" s="248"/>
      <c r="D38" s="248"/>
      <c r="E38" s="248"/>
      <c r="F38" s="248"/>
      <c r="G38" s="248"/>
      <c r="H38" t="s">
        <v>4</v>
      </c>
    </row>
    <row r="39" spans="1:8" x14ac:dyDescent="0.2">
      <c r="A39" s="67"/>
      <c r="B39" s="248"/>
      <c r="C39" s="248"/>
      <c r="D39" s="248"/>
      <c r="E39" s="248"/>
      <c r="F39" s="248"/>
      <c r="G39" s="248"/>
      <c r="H39" t="s">
        <v>4</v>
      </c>
    </row>
    <row r="40" spans="1:8" x14ac:dyDescent="0.2">
      <c r="A40" s="67"/>
      <c r="B40" s="248"/>
      <c r="C40" s="248"/>
      <c r="D40" s="248"/>
      <c r="E40" s="248"/>
      <c r="F40" s="248"/>
      <c r="G40" s="248"/>
      <c r="H40" t="s">
        <v>4</v>
      </c>
    </row>
    <row r="41" spans="1:8" x14ac:dyDescent="0.2">
      <c r="A41" s="67"/>
      <c r="B41" s="248"/>
      <c r="C41" s="248"/>
      <c r="D41" s="248"/>
      <c r="E41" s="248"/>
      <c r="F41" s="248"/>
      <c r="G41" s="248"/>
      <c r="H41" t="s">
        <v>4</v>
      </c>
    </row>
    <row r="42" spans="1:8" x14ac:dyDescent="0.2">
      <c r="A42" s="67"/>
      <c r="B42" s="248"/>
      <c r="C42" s="248"/>
      <c r="D42" s="248"/>
      <c r="E42" s="248"/>
      <c r="F42" s="248"/>
      <c r="G42" s="248"/>
      <c r="H42" t="s">
        <v>4</v>
      </c>
    </row>
    <row r="43" spans="1:8" x14ac:dyDescent="0.2">
      <c r="A43" s="67"/>
      <c r="B43" s="248"/>
      <c r="C43" s="248"/>
      <c r="D43" s="248"/>
      <c r="E43" s="248"/>
      <c r="F43" s="248"/>
      <c r="G43" s="248"/>
      <c r="H43" t="s">
        <v>4</v>
      </c>
    </row>
    <row r="44" spans="1:8" x14ac:dyDescent="0.2">
      <c r="A44" s="67"/>
      <c r="B44" s="248"/>
      <c r="C44" s="248"/>
      <c r="D44" s="248"/>
      <c r="E44" s="248"/>
      <c r="F44" s="248"/>
      <c r="G44" s="248"/>
      <c r="H44" t="s">
        <v>4</v>
      </c>
    </row>
    <row r="45" spans="1:8" ht="3" customHeight="1" x14ac:dyDescent="0.2">
      <c r="A45" s="67"/>
      <c r="B45" s="248"/>
      <c r="C45" s="248"/>
      <c r="D45" s="248"/>
      <c r="E45" s="248"/>
      <c r="F45" s="248"/>
      <c r="G45" s="248"/>
      <c r="H45" t="s">
        <v>4</v>
      </c>
    </row>
    <row r="46" spans="1:8" x14ac:dyDescent="0.2">
      <c r="B46" s="242"/>
      <c r="C46" s="242"/>
      <c r="D46" s="242"/>
      <c r="E46" s="242"/>
      <c r="F46" s="242"/>
      <c r="G46" s="242"/>
    </row>
    <row r="47" spans="1:8" x14ac:dyDescent="0.2">
      <c r="B47" s="242"/>
      <c r="C47" s="242"/>
      <c r="D47" s="242"/>
      <c r="E47" s="242"/>
      <c r="F47" s="242"/>
      <c r="G47" s="242"/>
    </row>
    <row r="48" spans="1:8" x14ac:dyDescent="0.2">
      <c r="B48" s="242"/>
      <c r="C48" s="242"/>
      <c r="D48" s="242"/>
      <c r="E48" s="242"/>
      <c r="F48" s="242"/>
      <c r="G48" s="242"/>
    </row>
    <row r="49" spans="2:7" x14ac:dyDescent="0.2">
      <c r="B49" s="242"/>
      <c r="C49" s="242"/>
      <c r="D49" s="242"/>
      <c r="E49" s="242"/>
      <c r="F49" s="242"/>
      <c r="G49" s="242"/>
    </row>
    <row r="50" spans="2:7" x14ac:dyDescent="0.2">
      <c r="B50" s="242"/>
      <c r="C50" s="242"/>
      <c r="D50" s="242"/>
      <c r="E50" s="242"/>
      <c r="F50" s="242"/>
      <c r="G50" s="242"/>
    </row>
    <row r="51" spans="2:7" x14ac:dyDescent="0.2">
      <c r="B51" s="242"/>
      <c r="C51" s="242"/>
      <c r="D51" s="242"/>
      <c r="E51" s="242"/>
      <c r="F51" s="242"/>
      <c r="G51" s="242"/>
    </row>
    <row r="52" spans="2:7" x14ac:dyDescent="0.2">
      <c r="B52" s="242"/>
      <c r="C52" s="242"/>
      <c r="D52" s="242"/>
      <c r="E52" s="242"/>
      <c r="F52" s="242"/>
      <c r="G52" s="242"/>
    </row>
    <row r="53" spans="2:7" x14ac:dyDescent="0.2">
      <c r="B53" s="242"/>
      <c r="C53" s="242"/>
      <c r="D53" s="242"/>
      <c r="E53" s="242"/>
      <c r="F53" s="242"/>
      <c r="G53" s="242"/>
    </row>
    <row r="54" spans="2:7" x14ac:dyDescent="0.2">
      <c r="B54" s="242"/>
      <c r="C54" s="242"/>
      <c r="D54" s="242"/>
      <c r="E54" s="242"/>
      <c r="F54" s="242"/>
      <c r="G54" s="242"/>
    </row>
    <row r="55" spans="2:7" x14ac:dyDescent="0.2">
      <c r="B55" s="242"/>
      <c r="C55" s="242"/>
      <c r="D55" s="242"/>
      <c r="E55" s="242"/>
      <c r="F55" s="242"/>
      <c r="G55" s="242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topLeftCell="A13" workbookViewId="0">
      <selection activeCell="A11" sqref="A1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49" t="s">
        <v>5</v>
      </c>
      <c r="B1" s="250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 x14ac:dyDescent="0.25">
      <c r="A2" s="251" t="s">
        <v>1</v>
      </c>
      <c r="B2" s="252"/>
      <c r="C2" s="74" t="str">
        <f>CONCATENATE(cisloobjektu," ",nazevobjektu)</f>
        <v xml:space="preserve"> SO 016 Kotelna, prádelna</v>
      </c>
      <c r="D2" s="75"/>
      <c r="E2" s="76"/>
      <c r="F2" s="75"/>
      <c r="G2" s="253"/>
      <c r="H2" s="253"/>
      <c r="I2" s="254"/>
    </row>
    <row r="3" spans="1:9" ht="13.5" thickTop="1" x14ac:dyDescent="0.2">
      <c r="F3" s="11"/>
    </row>
    <row r="4" spans="1:9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 x14ac:dyDescent="0.2">
      <c r="A7" s="162" t="str">
        <f>'100 stavební'!B7</f>
        <v>61</v>
      </c>
      <c r="B7" s="85" t="str">
        <f>'100 stavební'!C7</f>
        <v>Upravy povrchů vnitřní</v>
      </c>
      <c r="C7" s="86"/>
      <c r="D7" s="87"/>
      <c r="E7" s="163">
        <f>'100 stavební'!BA10</f>
        <v>0</v>
      </c>
      <c r="F7" s="164">
        <f>'100 stavební'!BB10</f>
        <v>0</v>
      </c>
      <c r="G7" s="164">
        <f>'100 stavební'!BC10</f>
        <v>0</v>
      </c>
      <c r="H7" s="164">
        <f>'100 stavební'!BD10</f>
        <v>0</v>
      </c>
      <c r="I7" s="165">
        <f>'100 stavební'!BE10</f>
        <v>0</v>
      </c>
    </row>
    <row r="8" spans="1:9" s="11" customFormat="1" x14ac:dyDescent="0.2">
      <c r="A8" s="162" t="str">
        <f>'100 stavební'!B11</f>
        <v>97</v>
      </c>
      <c r="B8" s="85" t="str">
        <f>'100 stavební'!C11</f>
        <v>Prorážení otvorů</v>
      </c>
      <c r="C8" s="86"/>
      <c r="D8" s="87"/>
      <c r="E8" s="163">
        <f>'100 stavební'!BA19</f>
        <v>0</v>
      </c>
      <c r="F8" s="164">
        <f>'100 stavební'!BB19</f>
        <v>0</v>
      </c>
      <c r="G8" s="164">
        <f>'100 stavební'!BC19</f>
        <v>0</v>
      </c>
      <c r="H8" s="164">
        <f>'100 stavební'!BD19</f>
        <v>0</v>
      </c>
      <c r="I8" s="165">
        <f>'100 stavební'!BE19</f>
        <v>0</v>
      </c>
    </row>
    <row r="9" spans="1:9" s="11" customFormat="1" x14ac:dyDescent="0.2">
      <c r="A9" s="162" t="str">
        <f>'100 stavební'!B20</f>
        <v>99</v>
      </c>
      <c r="B9" s="85" t="str">
        <f>'100 stavební'!C20</f>
        <v>Staveništní přesun hmot</v>
      </c>
      <c r="C9" s="86"/>
      <c r="D9" s="87"/>
      <c r="E9" s="163">
        <f>'100 stavební'!BA22</f>
        <v>0</v>
      </c>
      <c r="F9" s="164">
        <f>'100 stavební'!BB22</f>
        <v>0</v>
      </c>
      <c r="G9" s="164">
        <f>'100 stavební'!BC22</f>
        <v>0</v>
      </c>
      <c r="H9" s="164">
        <f>'100 stavební'!BD22</f>
        <v>0</v>
      </c>
      <c r="I9" s="165">
        <f>'100 stavební'!BE22</f>
        <v>0</v>
      </c>
    </row>
    <row r="10" spans="1:9" s="11" customFormat="1" x14ac:dyDescent="0.2">
      <c r="A10" s="162" t="s">
        <v>384</v>
      </c>
      <c r="B10" s="85" t="s">
        <v>388</v>
      </c>
      <c r="C10" s="86"/>
      <c r="D10" s="87"/>
      <c r="E10" s="163">
        <v>0</v>
      </c>
      <c r="F10" s="164">
        <f>'100 stavební'!G25</f>
        <v>0</v>
      </c>
      <c r="G10" s="164"/>
      <c r="H10" s="164"/>
      <c r="I10" s="165"/>
    </row>
    <row r="11" spans="1:9" s="11" customFormat="1" x14ac:dyDescent="0.2">
      <c r="A11" s="162" t="str">
        <f>'100 stavební'!B26</f>
        <v>731</v>
      </c>
      <c r="B11" s="85" t="str">
        <f>'100 stavební'!C26</f>
        <v>Ústřední vytápění</v>
      </c>
      <c r="C11" s="86"/>
      <c r="D11" s="87"/>
      <c r="E11" s="163">
        <f>'100 stavební'!BA28</f>
        <v>0</v>
      </c>
      <c r="F11" s="164">
        <f>'100 stavební'!BB28</f>
        <v>0</v>
      </c>
      <c r="G11" s="164">
        <f>'100 stavební'!BC28</f>
        <v>0</v>
      </c>
      <c r="H11" s="164">
        <f>'100 stavební'!BD28</f>
        <v>0</v>
      </c>
      <c r="I11" s="165">
        <f>'100 stavební'!BE28</f>
        <v>0</v>
      </c>
    </row>
    <row r="12" spans="1:9" s="11" customFormat="1" x14ac:dyDescent="0.2">
      <c r="A12" s="162" t="str">
        <f>'100 stavební'!B29</f>
        <v>732</v>
      </c>
      <c r="B12" s="85" t="str">
        <f>'100 stavební'!C29</f>
        <v>Předávací stanice</v>
      </c>
      <c r="C12" s="86"/>
      <c r="D12" s="87"/>
      <c r="E12" s="163">
        <f>'100 stavební'!BA31</f>
        <v>0</v>
      </c>
      <c r="F12" s="164">
        <f>'100 stavební'!BB31</f>
        <v>0</v>
      </c>
      <c r="G12" s="164">
        <f>'100 stavební'!BC31</f>
        <v>0</v>
      </c>
      <c r="H12" s="164">
        <f>'100 stavební'!BD31</f>
        <v>0</v>
      </c>
      <c r="I12" s="165">
        <f>'100 stavební'!BE31</f>
        <v>0</v>
      </c>
    </row>
    <row r="13" spans="1:9" s="11" customFormat="1" x14ac:dyDescent="0.2">
      <c r="A13" s="162" t="str">
        <f>'100 stavební'!B32</f>
        <v>776</v>
      </c>
      <c r="B13" s="85" t="str">
        <f>'100 stavební'!C32</f>
        <v>Podlahy povlakové</v>
      </c>
      <c r="C13" s="86"/>
      <c r="D13" s="87"/>
      <c r="E13" s="163">
        <f>'100 stavební'!BA36</f>
        <v>0</v>
      </c>
      <c r="F13" s="164">
        <f>'100 stavební'!BB36</f>
        <v>0</v>
      </c>
      <c r="G13" s="164">
        <f>'100 stavební'!BC36</f>
        <v>0</v>
      </c>
      <c r="H13" s="164">
        <f>'100 stavební'!BD36</f>
        <v>0</v>
      </c>
      <c r="I13" s="165">
        <f>'100 stavební'!BE36</f>
        <v>0</v>
      </c>
    </row>
    <row r="14" spans="1:9" s="11" customFormat="1" x14ac:dyDescent="0.2">
      <c r="A14" s="162" t="str">
        <f>'100 stavební'!B37</f>
        <v>777</v>
      </c>
      <c r="B14" s="85" t="str">
        <f>'100 stavební'!C37</f>
        <v>Podlahy ze syntetických hmot</v>
      </c>
      <c r="C14" s="86"/>
      <c r="D14" s="87"/>
      <c r="E14" s="163">
        <f>'100 stavební'!BA40</f>
        <v>0</v>
      </c>
      <c r="F14" s="164">
        <f>'100 stavební'!BB40</f>
        <v>0</v>
      </c>
      <c r="G14" s="164">
        <f>'100 stavební'!BC40</f>
        <v>0</v>
      </c>
      <c r="H14" s="164">
        <f>'100 stavební'!BD40</f>
        <v>0</v>
      </c>
      <c r="I14" s="165">
        <f>'100 stavební'!BE40</f>
        <v>0</v>
      </c>
    </row>
    <row r="15" spans="1:9" s="11" customFormat="1" x14ac:dyDescent="0.2">
      <c r="A15" s="162" t="s">
        <v>117</v>
      </c>
      <c r="B15" s="85" t="s">
        <v>118</v>
      </c>
      <c r="C15" s="86"/>
      <c r="D15" s="87"/>
      <c r="E15" s="163">
        <v>0</v>
      </c>
      <c r="F15" s="164">
        <f>'100 stavební'!G44</f>
        <v>0</v>
      </c>
      <c r="G15" s="164">
        <v>0</v>
      </c>
      <c r="H15" s="164">
        <v>0</v>
      </c>
      <c r="I15" s="165">
        <v>0</v>
      </c>
    </row>
    <row r="16" spans="1:9" s="11" customFormat="1" ht="13.5" thickBot="1" x14ac:dyDescent="0.25">
      <c r="A16" s="162" t="s">
        <v>243</v>
      </c>
      <c r="B16" s="85" t="s">
        <v>244</v>
      </c>
      <c r="C16" s="86"/>
      <c r="D16" s="87"/>
      <c r="E16" s="163">
        <f>'100 stavební'!BA44</f>
        <v>0</v>
      </c>
      <c r="F16" s="164">
        <v>0</v>
      </c>
      <c r="G16" s="164">
        <f>'100 stavební'!BC44</f>
        <v>0</v>
      </c>
      <c r="H16" s="164">
        <f>'100 stavební'!G47</f>
        <v>0</v>
      </c>
      <c r="I16" s="165">
        <f>'100 stavební'!BE44</f>
        <v>0</v>
      </c>
    </row>
    <row r="17" spans="1:57" s="93" customFormat="1" ht="13.5" thickBot="1" x14ac:dyDescent="0.25">
      <c r="A17" s="88"/>
      <c r="B17" s="80" t="s">
        <v>50</v>
      </c>
      <c r="C17" s="80"/>
      <c r="D17" s="89"/>
      <c r="E17" s="90">
        <f>SUM(E7:E16)</f>
        <v>0</v>
      </c>
      <c r="F17" s="91">
        <f>SUM(F7:F16)</f>
        <v>0</v>
      </c>
      <c r="G17" s="91">
        <f>SUM(G7:G16)</f>
        <v>0</v>
      </c>
      <c r="H17" s="91">
        <f>SUM(H7:H16)</f>
        <v>0</v>
      </c>
      <c r="I17" s="92">
        <f>SUM(I7:I16)</f>
        <v>0</v>
      </c>
    </row>
    <row r="18" spans="1:57" x14ac:dyDescent="0.2">
      <c r="A18" s="86"/>
      <c r="B18" s="86"/>
      <c r="C18" s="86"/>
      <c r="D18" s="86"/>
      <c r="E18" s="86"/>
      <c r="F18" s="86"/>
      <c r="G18" s="86"/>
      <c r="H18" s="86"/>
      <c r="I18" s="86"/>
    </row>
    <row r="19" spans="1:57" ht="19.5" customHeight="1" x14ac:dyDescent="0.25">
      <c r="A19" s="94" t="s">
        <v>51</v>
      </c>
      <c r="B19" s="94"/>
      <c r="C19" s="94"/>
      <c r="D19" s="94"/>
      <c r="E19" s="94"/>
      <c r="F19" s="94"/>
      <c r="G19" s="95"/>
      <c r="H19" s="94"/>
      <c r="I19" s="94"/>
      <c r="BA19" s="30"/>
      <c r="BB19" s="30"/>
      <c r="BC19" s="30"/>
      <c r="BD19" s="30"/>
      <c r="BE19" s="30"/>
    </row>
    <row r="20" spans="1:57" ht="13.5" thickBot="1" x14ac:dyDescent="0.25">
      <c r="A20" s="96"/>
      <c r="B20" s="96"/>
      <c r="C20" s="96"/>
      <c r="D20" s="96"/>
      <c r="E20" s="96"/>
      <c r="F20" s="96"/>
      <c r="G20" s="96"/>
      <c r="H20" s="96"/>
      <c r="I20" s="96"/>
    </row>
    <row r="21" spans="1:57" x14ac:dyDescent="0.2">
      <c r="A21" s="97" t="s">
        <v>52</v>
      </c>
      <c r="B21" s="98"/>
      <c r="C21" s="98"/>
      <c r="D21" s="99"/>
      <c r="E21" s="100" t="s">
        <v>53</v>
      </c>
      <c r="F21" s="101" t="s">
        <v>54</v>
      </c>
      <c r="G21" s="102" t="s">
        <v>55</v>
      </c>
      <c r="H21" s="103"/>
      <c r="I21" s="104" t="s">
        <v>53</v>
      </c>
    </row>
    <row r="22" spans="1:57" ht="13.5" thickBot="1" x14ac:dyDescent="0.25">
      <c r="A22" s="105"/>
      <c r="B22" s="106" t="s">
        <v>56</v>
      </c>
      <c r="C22" s="107"/>
      <c r="D22" s="108"/>
      <c r="E22" s="109"/>
      <c r="F22" s="110"/>
      <c r="G22" s="110"/>
      <c r="H22" s="255"/>
      <c r="I22" s="256"/>
    </row>
    <row r="23" spans="1:57" x14ac:dyDescent="0.2">
      <c r="A23" s="96"/>
      <c r="B23" s="96"/>
      <c r="C23" s="96"/>
      <c r="D23" s="96"/>
      <c r="E23" s="96"/>
      <c r="F23" s="96"/>
      <c r="G23" s="96"/>
      <c r="H23" s="96"/>
      <c r="I23" s="96"/>
    </row>
    <row r="24" spans="1:57" x14ac:dyDescent="0.2">
      <c r="B24" s="93"/>
      <c r="F24" s="111"/>
      <c r="G24" s="112"/>
      <c r="H24" s="112"/>
      <c r="I24" s="113"/>
    </row>
    <row r="25" spans="1:57" x14ac:dyDescent="0.2">
      <c r="F25" s="111"/>
      <c r="G25" s="112"/>
      <c r="H25" s="112"/>
      <c r="I25" s="113"/>
    </row>
    <row r="26" spans="1:57" x14ac:dyDescent="0.2">
      <c r="F26" s="111"/>
      <c r="G26" s="112"/>
      <c r="H26" s="112"/>
      <c r="I26" s="113"/>
    </row>
    <row r="27" spans="1:57" x14ac:dyDescent="0.2">
      <c r="F27" s="111"/>
      <c r="G27" s="112"/>
      <c r="H27" s="112"/>
      <c r="I27" s="113"/>
    </row>
    <row r="28" spans="1:57" x14ac:dyDescent="0.2">
      <c r="F28" s="111"/>
      <c r="G28" s="112"/>
      <c r="H28" s="112"/>
      <c r="I28" s="113"/>
    </row>
    <row r="29" spans="1:57" x14ac:dyDescent="0.2">
      <c r="F29" s="111"/>
      <c r="G29" s="112"/>
      <c r="H29" s="112"/>
      <c r="I29" s="113"/>
    </row>
    <row r="30" spans="1:57" x14ac:dyDescent="0.2">
      <c r="F30" s="111"/>
      <c r="G30" s="112"/>
      <c r="H30" s="112"/>
      <c r="I30" s="113"/>
    </row>
    <row r="31" spans="1:57" x14ac:dyDescent="0.2">
      <c r="F31" s="111"/>
      <c r="G31" s="112"/>
      <c r="H31" s="112"/>
      <c r="I31" s="113"/>
    </row>
    <row r="32" spans="1:57" x14ac:dyDescent="0.2">
      <c r="F32" s="111"/>
      <c r="G32" s="112"/>
      <c r="H32" s="112"/>
      <c r="I32" s="113"/>
    </row>
    <row r="33" spans="6:9" x14ac:dyDescent="0.2">
      <c r="F33" s="111"/>
      <c r="G33" s="112"/>
      <c r="H33" s="112"/>
      <c r="I33" s="113"/>
    </row>
    <row r="34" spans="6:9" x14ac:dyDescent="0.2">
      <c r="F34" s="111"/>
      <c r="G34" s="112"/>
      <c r="H34" s="112"/>
      <c r="I34" s="113"/>
    </row>
    <row r="35" spans="6:9" x14ac:dyDescent="0.2">
      <c r="F35" s="111"/>
      <c r="G35" s="112"/>
      <c r="H35" s="112"/>
      <c r="I35" s="113"/>
    </row>
    <row r="36" spans="6:9" x14ac:dyDescent="0.2">
      <c r="F36" s="111"/>
      <c r="G36" s="112"/>
      <c r="H36" s="112"/>
      <c r="I36" s="113"/>
    </row>
    <row r="37" spans="6:9" x14ac:dyDescent="0.2">
      <c r="F37" s="111"/>
      <c r="G37" s="112"/>
      <c r="H37" s="112"/>
      <c r="I37" s="113"/>
    </row>
    <row r="38" spans="6:9" x14ac:dyDescent="0.2">
      <c r="F38" s="111"/>
      <c r="G38" s="112"/>
      <c r="H38" s="112"/>
      <c r="I38" s="113"/>
    </row>
    <row r="39" spans="6:9" x14ac:dyDescent="0.2">
      <c r="F39" s="111"/>
      <c r="G39" s="112"/>
      <c r="H39" s="112"/>
      <c r="I39" s="113"/>
    </row>
    <row r="40" spans="6:9" x14ac:dyDescent="0.2">
      <c r="F40" s="111"/>
      <c r="G40" s="112"/>
      <c r="H40" s="112"/>
      <c r="I40" s="113"/>
    </row>
    <row r="41" spans="6:9" x14ac:dyDescent="0.2">
      <c r="F41" s="111"/>
      <c r="G41" s="112"/>
      <c r="H41" s="112"/>
      <c r="I41" s="113"/>
    </row>
    <row r="42" spans="6:9" x14ac:dyDescent="0.2">
      <c r="F42" s="111"/>
      <c r="G42" s="112"/>
      <c r="H42" s="112"/>
      <c r="I42" s="113"/>
    </row>
    <row r="43" spans="6:9" x14ac:dyDescent="0.2">
      <c r="F43" s="111"/>
      <c r="G43" s="112"/>
      <c r="H43" s="112"/>
      <c r="I43" s="113"/>
    </row>
    <row r="44" spans="6:9" x14ac:dyDescent="0.2">
      <c r="F44" s="111"/>
      <c r="G44" s="112"/>
      <c r="H44" s="112"/>
      <c r="I44" s="113"/>
    </row>
    <row r="45" spans="6:9" x14ac:dyDescent="0.2">
      <c r="F45" s="111"/>
      <c r="G45" s="112"/>
      <c r="H45" s="112"/>
      <c r="I45" s="113"/>
    </row>
    <row r="46" spans="6:9" x14ac:dyDescent="0.2">
      <c r="F46" s="111"/>
      <c r="G46" s="112"/>
      <c r="H46" s="112"/>
      <c r="I46" s="113"/>
    </row>
    <row r="47" spans="6:9" x14ac:dyDescent="0.2">
      <c r="F47" s="111"/>
      <c r="G47" s="112"/>
      <c r="H47" s="112"/>
      <c r="I47" s="113"/>
    </row>
    <row r="48" spans="6:9" x14ac:dyDescent="0.2">
      <c r="F48" s="111"/>
      <c r="G48" s="112"/>
      <c r="H48" s="112"/>
      <c r="I48" s="113"/>
    </row>
    <row r="49" spans="6:9" x14ac:dyDescent="0.2">
      <c r="F49" s="111"/>
      <c r="G49" s="112"/>
      <c r="H49" s="112"/>
      <c r="I49" s="113"/>
    </row>
    <row r="50" spans="6:9" x14ac:dyDescent="0.2">
      <c r="F50" s="111"/>
      <c r="G50" s="112"/>
      <c r="H50" s="112"/>
      <c r="I50" s="113"/>
    </row>
    <row r="51" spans="6:9" x14ac:dyDescent="0.2">
      <c r="F51" s="111"/>
      <c r="G51" s="112"/>
      <c r="H51" s="112"/>
      <c r="I51" s="113"/>
    </row>
    <row r="52" spans="6:9" x14ac:dyDescent="0.2">
      <c r="F52" s="111"/>
      <c r="G52" s="112"/>
      <c r="H52" s="112"/>
      <c r="I52" s="113"/>
    </row>
    <row r="53" spans="6:9" x14ac:dyDescent="0.2">
      <c r="F53" s="111"/>
      <c r="G53" s="112"/>
      <c r="H53" s="112"/>
      <c r="I53" s="113"/>
    </row>
    <row r="54" spans="6:9" x14ac:dyDescent="0.2">
      <c r="F54" s="111"/>
      <c r="G54" s="112"/>
      <c r="H54" s="112"/>
      <c r="I54" s="113"/>
    </row>
    <row r="55" spans="6:9" x14ac:dyDescent="0.2">
      <c r="F55" s="111"/>
      <c r="G55" s="112"/>
      <c r="H55" s="112"/>
      <c r="I55" s="113"/>
    </row>
    <row r="56" spans="6:9" x14ac:dyDescent="0.2">
      <c r="F56" s="111"/>
      <c r="G56" s="112"/>
      <c r="H56" s="112"/>
      <c r="I56" s="113"/>
    </row>
    <row r="57" spans="6:9" x14ac:dyDescent="0.2">
      <c r="F57" s="111"/>
      <c r="G57" s="112"/>
      <c r="H57" s="112"/>
      <c r="I57" s="113"/>
    </row>
    <row r="58" spans="6:9" x14ac:dyDescent="0.2">
      <c r="F58" s="111"/>
      <c r="G58" s="112"/>
      <c r="H58" s="112"/>
      <c r="I58" s="113"/>
    </row>
    <row r="59" spans="6:9" x14ac:dyDescent="0.2">
      <c r="F59" s="111"/>
      <c r="G59" s="112"/>
      <c r="H59" s="112"/>
      <c r="I59" s="113"/>
    </row>
    <row r="60" spans="6:9" x14ac:dyDescent="0.2">
      <c r="F60" s="111"/>
      <c r="G60" s="112"/>
      <c r="H60" s="112"/>
      <c r="I60" s="113"/>
    </row>
    <row r="61" spans="6:9" x14ac:dyDescent="0.2">
      <c r="F61" s="111"/>
      <c r="G61" s="112"/>
      <c r="H61" s="112"/>
      <c r="I61" s="113"/>
    </row>
    <row r="62" spans="6:9" x14ac:dyDescent="0.2">
      <c r="F62" s="111"/>
      <c r="G62" s="112"/>
      <c r="H62" s="112"/>
      <c r="I62" s="113"/>
    </row>
    <row r="63" spans="6:9" x14ac:dyDescent="0.2">
      <c r="F63" s="111"/>
      <c r="G63" s="112"/>
      <c r="H63" s="112"/>
      <c r="I63" s="113"/>
    </row>
    <row r="64" spans="6:9" x14ac:dyDescent="0.2">
      <c r="F64" s="111"/>
      <c r="G64" s="112"/>
      <c r="H64" s="112"/>
      <c r="I64" s="113"/>
    </row>
    <row r="65" spans="6:9" x14ac:dyDescent="0.2">
      <c r="F65" s="111"/>
      <c r="G65" s="112"/>
      <c r="H65" s="112"/>
      <c r="I65" s="113"/>
    </row>
    <row r="66" spans="6:9" x14ac:dyDescent="0.2">
      <c r="F66" s="111"/>
      <c r="G66" s="112"/>
      <c r="H66" s="112"/>
      <c r="I66" s="113"/>
    </row>
    <row r="67" spans="6:9" x14ac:dyDescent="0.2">
      <c r="F67" s="111"/>
      <c r="G67" s="112"/>
      <c r="H67" s="112"/>
      <c r="I67" s="113"/>
    </row>
    <row r="68" spans="6:9" x14ac:dyDescent="0.2">
      <c r="F68" s="111"/>
      <c r="G68" s="112"/>
      <c r="H68" s="112"/>
      <c r="I68" s="113"/>
    </row>
    <row r="69" spans="6:9" x14ac:dyDescent="0.2">
      <c r="F69" s="111"/>
      <c r="G69" s="112"/>
      <c r="H69" s="112"/>
      <c r="I69" s="113"/>
    </row>
    <row r="70" spans="6:9" x14ac:dyDescent="0.2">
      <c r="F70" s="111"/>
      <c r="G70" s="112"/>
      <c r="H70" s="112"/>
      <c r="I70" s="113"/>
    </row>
    <row r="71" spans="6:9" x14ac:dyDescent="0.2">
      <c r="F71" s="111"/>
      <c r="G71" s="112"/>
      <c r="H71" s="112"/>
      <c r="I71" s="113"/>
    </row>
    <row r="72" spans="6:9" x14ac:dyDescent="0.2">
      <c r="F72" s="111"/>
      <c r="G72" s="112"/>
      <c r="H72" s="112"/>
      <c r="I72" s="113"/>
    </row>
    <row r="73" spans="6:9" x14ac:dyDescent="0.2">
      <c r="F73" s="111"/>
      <c r="G73" s="112"/>
      <c r="H73" s="112"/>
      <c r="I73" s="113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7"/>
  <sheetViews>
    <sheetView showGridLines="0" showZeros="0" topLeftCell="A24" zoomScaleNormal="100" workbookViewId="0">
      <selection activeCell="C52" sqref="C52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57" t="s">
        <v>57</v>
      </c>
      <c r="B1" s="257"/>
      <c r="C1" s="257"/>
      <c r="D1" s="257"/>
      <c r="E1" s="257"/>
      <c r="F1" s="257"/>
      <c r="G1" s="257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8" t="s">
        <v>5</v>
      </c>
      <c r="B3" s="259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 x14ac:dyDescent="0.25">
      <c r="A4" s="260" t="s">
        <v>1</v>
      </c>
      <c r="B4" s="261"/>
      <c r="C4" s="124" t="str">
        <f>CONCATENATE(cisloobjektu," ",nazevobjektu)</f>
        <v xml:space="preserve"> SO 016 Kotelna, prádelna</v>
      </c>
      <c r="D4" s="125"/>
      <c r="E4" s="262"/>
      <c r="F4" s="262"/>
      <c r="G4" s="263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67</v>
      </c>
      <c r="C7" s="136" t="s">
        <v>68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42">
        <v>1</v>
      </c>
      <c r="B8" s="143" t="s">
        <v>69</v>
      </c>
      <c r="C8" s="144" t="s">
        <v>70</v>
      </c>
      <c r="D8" s="145" t="s">
        <v>71</v>
      </c>
      <c r="E8" s="146">
        <v>14.58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42">
        <v>2</v>
      </c>
      <c r="B9" s="143" t="s">
        <v>72</v>
      </c>
      <c r="C9" s="144" t="s">
        <v>73</v>
      </c>
      <c r="D9" s="145" t="s">
        <v>71</v>
      </c>
      <c r="E9" s="146">
        <v>45.927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48"/>
      <c r="B10" s="149" t="s">
        <v>66</v>
      </c>
      <c r="C10" s="150" t="str">
        <f>CONCATENATE(B7," ",C7)</f>
        <v>61 Upravy povrchů vnitřní</v>
      </c>
      <c r="D10" s="148"/>
      <c r="E10" s="151"/>
      <c r="F10" s="151"/>
      <c r="G10" s="152">
        <f>SUM(G7:G9)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34" t="s">
        <v>65</v>
      </c>
      <c r="B11" s="135" t="s">
        <v>74</v>
      </c>
      <c r="C11" s="136" t="s">
        <v>75</v>
      </c>
      <c r="D11" s="137"/>
      <c r="E11" s="138"/>
      <c r="F11" s="138"/>
      <c r="G11" s="139"/>
      <c r="H11" s="140"/>
      <c r="I11" s="140"/>
      <c r="O11" s="141">
        <v>1</v>
      </c>
    </row>
    <row r="12" spans="1:104" x14ac:dyDescent="0.2">
      <c r="A12" s="142">
        <v>3</v>
      </c>
      <c r="B12" s="143" t="s">
        <v>76</v>
      </c>
      <c r="C12" s="144" t="s">
        <v>77</v>
      </c>
      <c r="D12" s="145" t="s">
        <v>71</v>
      </c>
      <c r="E12" s="146">
        <v>14.58</v>
      </c>
      <c r="F12" s="146"/>
      <c r="G12" s="147">
        <f t="shared" ref="G12:G18" si="0">E12*F12</f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42">
        <v>4</v>
      </c>
      <c r="B13" s="143" t="s">
        <v>78</v>
      </c>
      <c r="C13" s="144" t="s">
        <v>79</v>
      </c>
      <c r="D13" s="145" t="s">
        <v>71</v>
      </c>
      <c r="E13" s="146">
        <v>45.93</v>
      </c>
      <c r="F13" s="146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42">
        <v>5</v>
      </c>
      <c r="B14" s="143" t="s">
        <v>80</v>
      </c>
      <c r="C14" s="144" t="s">
        <v>81</v>
      </c>
      <c r="D14" s="145" t="s">
        <v>82</v>
      </c>
      <c r="E14" s="146">
        <v>1.21</v>
      </c>
      <c r="F14" s="146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42">
        <v>6</v>
      </c>
      <c r="B15" s="143" t="s">
        <v>83</v>
      </c>
      <c r="C15" s="144" t="s">
        <v>84</v>
      </c>
      <c r="D15" s="145" t="s">
        <v>82</v>
      </c>
      <c r="E15" s="146">
        <v>10.89</v>
      </c>
      <c r="F15" s="146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42">
        <v>7</v>
      </c>
      <c r="B16" s="143" t="s">
        <v>85</v>
      </c>
      <c r="C16" s="144" t="s">
        <v>86</v>
      </c>
      <c r="D16" s="145" t="s">
        <v>82</v>
      </c>
      <c r="E16" s="146">
        <v>1.21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42">
        <v>8</v>
      </c>
      <c r="B17" s="143" t="s">
        <v>87</v>
      </c>
      <c r="C17" s="144" t="s">
        <v>88</v>
      </c>
      <c r="D17" s="145" t="s">
        <v>82</v>
      </c>
      <c r="E17" s="146">
        <v>9.68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42">
        <v>9</v>
      </c>
      <c r="B18" s="143" t="s">
        <v>89</v>
      </c>
      <c r="C18" s="144" t="s">
        <v>90</v>
      </c>
      <c r="D18" s="145" t="s">
        <v>82</v>
      </c>
      <c r="E18" s="146">
        <v>1.21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48"/>
      <c r="B19" s="149" t="s">
        <v>66</v>
      </c>
      <c r="C19" s="150" t="str">
        <f>CONCATENATE(B11," ",C11)</f>
        <v>97 Prorážení otvorů</v>
      </c>
      <c r="D19" s="148"/>
      <c r="E19" s="151"/>
      <c r="F19" s="151"/>
      <c r="G19" s="152">
        <f>SUM(G11:G18)</f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34" t="s">
        <v>65</v>
      </c>
      <c r="B20" s="135" t="s">
        <v>91</v>
      </c>
      <c r="C20" s="136" t="s">
        <v>92</v>
      </c>
      <c r="D20" s="137"/>
      <c r="E20" s="138"/>
      <c r="F20" s="138"/>
      <c r="G20" s="139"/>
      <c r="H20" s="140"/>
      <c r="I20" s="140"/>
      <c r="O20" s="141">
        <v>1</v>
      </c>
    </row>
    <row r="21" spans="1:104" x14ac:dyDescent="0.2">
      <c r="A21" s="142">
        <v>10</v>
      </c>
      <c r="B21" s="143" t="s">
        <v>93</v>
      </c>
      <c r="C21" s="144" t="s">
        <v>94</v>
      </c>
      <c r="D21" s="145" t="s">
        <v>82</v>
      </c>
      <c r="E21" s="146">
        <v>1.7669999999999999</v>
      </c>
      <c r="F21" s="146"/>
      <c r="G21" s="147">
        <f>E21*F21</f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48"/>
      <c r="B22" s="149" t="s">
        <v>66</v>
      </c>
      <c r="C22" s="150" t="str">
        <f>CONCATENATE(B20," ",C20)</f>
        <v>99 Staveništní přesun hmot</v>
      </c>
      <c r="D22" s="148"/>
      <c r="E22" s="151"/>
      <c r="F22" s="151"/>
      <c r="G22" s="152">
        <f>SUM(G20:G21)</f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34" t="s">
        <v>65</v>
      </c>
      <c r="B23" s="135" t="s">
        <v>384</v>
      </c>
      <c r="C23" s="136" t="s">
        <v>385</v>
      </c>
      <c r="D23" s="137"/>
      <c r="E23" s="138"/>
      <c r="F23" s="138"/>
      <c r="G23" s="139"/>
      <c r="O23" s="141"/>
      <c r="BA23" s="153"/>
      <c r="BB23" s="153"/>
      <c r="BC23" s="153"/>
      <c r="BD23" s="153"/>
      <c r="BE23" s="153"/>
    </row>
    <row r="24" spans="1:104" x14ac:dyDescent="0.2">
      <c r="A24" s="142">
        <v>11</v>
      </c>
      <c r="B24" s="143" t="s">
        <v>386</v>
      </c>
      <c r="C24" s="144" t="s">
        <v>387</v>
      </c>
      <c r="D24" s="145" t="s">
        <v>99</v>
      </c>
      <c r="E24" s="146">
        <v>1</v>
      </c>
      <c r="F24" s="146">
        <f>'ZT 200'!G32</f>
        <v>0</v>
      </c>
      <c r="G24" s="147">
        <f>E24*F24</f>
        <v>0</v>
      </c>
      <c r="O24" s="141"/>
      <c r="BA24" s="153"/>
      <c r="BB24" s="153"/>
      <c r="BC24" s="153"/>
      <c r="BD24" s="153"/>
      <c r="BE24" s="153"/>
    </row>
    <row r="25" spans="1:104" x14ac:dyDescent="0.2">
      <c r="A25" s="148"/>
      <c r="B25" s="149" t="s">
        <v>66</v>
      </c>
      <c r="C25" s="150" t="str">
        <f>CONCATENATE(B23," ",C23)</f>
        <v>720 Zdravotní instalace</v>
      </c>
      <c r="D25" s="148"/>
      <c r="E25" s="151"/>
      <c r="F25" s="151"/>
      <c r="G25" s="152">
        <f>SUM(G23:G24)</f>
        <v>0</v>
      </c>
      <c r="O25" s="141"/>
      <c r="BA25" s="153"/>
      <c r="BB25" s="153"/>
      <c r="BC25" s="153"/>
      <c r="BD25" s="153"/>
      <c r="BE25" s="153"/>
    </row>
    <row r="26" spans="1:104" x14ac:dyDescent="0.2">
      <c r="A26" s="134" t="s">
        <v>65</v>
      </c>
      <c r="B26" s="135" t="s">
        <v>95</v>
      </c>
      <c r="C26" s="136" t="s">
        <v>96</v>
      </c>
      <c r="D26" s="137"/>
      <c r="E26" s="138"/>
      <c r="F26" s="138"/>
      <c r="G26" s="139"/>
      <c r="H26" s="140"/>
      <c r="I26" s="140"/>
      <c r="O26" s="141">
        <v>1</v>
      </c>
    </row>
    <row r="27" spans="1:104" x14ac:dyDescent="0.2">
      <c r="A27" s="142">
        <v>11</v>
      </c>
      <c r="B27" s="143" t="s">
        <v>97</v>
      </c>
      <c r="C27" s="144" t="s">
        <v>98</v>
      </c>
      <c r="D27" s="145" t="s">
        <v>99</v>
      </c>
      <c r="E27" s="146">
        <v>1</v>
      </c>
      <c r="F27" s="146">
        <f>'400 UT'!G51</f>
        <v>0</v>
      </c>
      <c r="G27" s="147">
        <f>E27*F27</f>
        <v>0</v>
      </c>
      <c r="O27" s="141">
        <v>2</v>
      </c>
      <c r="AA27" s="114">
        <v>12</v>
      </c>
      <c r="AB27" s="114">
        <v>0</v>
      </c>
      <c r="AC27" s="114">
        <v>11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 x14ac:dyDescent="0.2">
      <c r="A28" s="148"/>
      <c r="B28" s="149" t="s">
        <v>66</v>
      </c>
      <c r="C28" s="150" t="str">
        <f>CONCATENATE(B26," ",C26)</f>
        <v>731 Ústřední vytápění</v>
      </c>
      <c r="D28" s="148"/>
      <c r="E28" s="151"/>
      <c r="F28" s="151"/>
      <c r="G28" s="152">
        <f>SUM(G26:G27)</f>
        <v>0</v>
      </c>
      <c r="O28" s="141">
        <v>4</v>
      </c>
      <c r="BA28" s="153">
        <f>SUM(BA26:BA27)</f>
        <v>0</v>
      </c>
      <c r="BB28" s="153">
        <f>SUM(BB26:BB27)</f>
        <v>0</v>
      </c>
      <c r="BC28" s="153">
        <f>SUM(BC26:BC27)</f>
        <v>0</v>
      </c>
      <c r="BD28" s="153">
        <f>SUM(BD26:BD27)</f>
        <v>0</v>
      </c>
      <c r="BE28" s="153">
        <f>SUM(BE26:BE27)</f>
        <v>0</v>
      </c>
    </row>
    <row r="29" spans="1:104" x14ac:dyDescent="0.2">
      <c r="A29" s="134" t="s">
        <v>65</v>
      </c>
      <c r="B29" s="135" t="s">
        <v>100</v>
      </c>
      <c r="C29" s="136" t="s">
        <v>101</v>
      </c>
      <c r="D29" s="137"/>
      <c r="E29" s="138"/>
      <c r="F29" s="138"/>
      <c r="G29" s="139"/>
      <c r="H29" s="140"/>
      <c r="I29" s="140"/>
      <c r="O29" s="141">
        <v>1</v>
      </c>
    </row>
    <row r="30" spans="1:104" x14ac:dyDescent="0.2">
      <c r="A30" s="142">
        <v>12</v>
      </c>
      <c r="B30" s="143" t="s">
        <v>100</v>
      </c>
      <c r="C30" s="144" t="s">
        <v>102</v>
      </c>
      <c r="D30" s="145" t="s">
        <v>99</v>
      </c>
      <c r="E30" s="146">
        <v>1</v>
      </c>
      <c r="F30" s="146">
        <f>'410 PS'!G65</f>
        <v>0</v>
      </c>
      <c r="G30" s="147">
        <f>E30*F30</f>
        <v>0</v>
      </c>
      <c r="O30" s="141">
        <v>2</v>
      </c>
      <c r="AA30" s="114">
        <v>12</v>
      </c>
      <c r="AB30" s="114">
        <v>0</v>
      </c>
      <c r="AC30" s="114">
        <v>12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48"/>
      <c r="B31" s="149" t="s">
        <v>66</v>
      </c>
      <c r="C31" s="150" t="str">
        <f>CONCATENATE(B29," ",C29)</f>
        <v>732 Předávací stanice</v>
      </c>
      <c r="D31" s="148"/>
      <c r="E31" s="151"/>
      <c r="F31" s="151"/>
      <c r="G31" s="152">
        <f>SUM(G29:G30)</f>
        <v>0</v>
      </c>
      <c r="O31" s="141">
        <v>4</v>
      </c>
      <c r="BA31" s="153">
        <f>SUM(BA29:BA30)</f>
        <v>0</v>
      </c>
      <c r="BB31" s="153">
        <f>SUM(BB29:BB30)</f>
        <v>0</v>
      </c>
      <c r="BC31" s="153">
        <f>SUM(BC29:BC30)</f>
        <v>0</v>
      </c>
      <c r="BD31" s="153">
        <f>SUM(BD29:BD30)</f>
        <v>0</v>
      </c>
      <c r="BE31" s="153">
        <f>SUM(BE29:BE30)</f>
        <v>0</v>
      </c>
    </row>
    <row r="32" spans="1:104" x14ac:dyDescent="0.2">
      <c r="A32" s="134" t="s">
        <v>65</v>
      </c>
      <c r="B32" s="135" t="s">
        <v>103</v>
      </c>
      <c r="C32" s="136" t="s">
        <v>104</v>
      </c>
      <c r="D32" s="137"/>
      <c r="E32" s="138"/>
      <c r="F32" s="138"/>
      <c r="G32" s="139"/>
      <c r="H32" s="140"/>
      <c r="I32" s="140"/>
      <c r="O32" s="141">
        <v>1</v>
      </c>
    </row>
    <row r="33" spans="1:104" x14ac:dyDescent="0.2">
      <c r="A33" s="142">
        <v>13</v>
      </c>
      <c r="B33" s="143" t="s">
        <v>105</v>
      </c>
      <c r="C33" s="144" t="s">
        <v>106</v>
      </c>
      <c r="D33" s="145" t="s">
        <v>71</v>
      </c>
      <c r="E33" s="146">
        <v>15.795</v>
      </c>
      <c r="F33" s="146"/>
      <c r="G33" s="147">
        <f>E33*F33</f>
        <v>0</v>
      </c>
      <c r="O33" s="141">
        <v>2</v>
      </c>
      <c r="AA33" s="114">
        <v>12</v>
      </c>
      <c r="AB33" s="114">
        <v>0</v>
      </c>
      <c r="AC33" s="114">
        <v>13</v>
      </c>
      <c r="AZ33" s="114">
        <v>2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0</v>
      </c>
    </row>
    <row r="34" spans="1:104" x14ac:dyDescent="0.2">
      <c r="A34" s="142">
        <v>14</v>
      </c>
      <c r="B34" s="143" t="s">
        <v>107</v>
      </c>
      <c r="C34" s="144" t="s">
        <v>108</v>
      </c>
      <c r="D34" s="145" t="s">
        <v>71</v>
      </c>
      <c r="E34" s="146">
        <v>15.795</v>
      </c>
      <c r="F34" s="146"/>
      <c r="G34" s="147">
        <f>E34*F34</f>
        <v>0</v>
      </c>
      <c r="O34" s="141">
        <v>2</v>
      </c>
      <c r="AA34" s="114">
        <v>12</v>
      </c>
      <c r="AB34" s="114">
        <v>0</v>
      </c>
      <c r="AC34" s="114">
        <v>14</v>
      </c>
      <c r="AZ34" s="114">
        <v>2</v>
      </c>
      <c r="BA34" s="114">
        <f>IF(AZ34=1,G34,0)</f>
        <v>0</v>
      </c>
      <c r="BB34" s="114">
        <f>IF(AZ34=2,G34,0)</f>
        <v>0</v>
      </c>
      <c r="BC34" s="114">
        <f>IF(AZ34=3,G34,0)</f>
        <v>0</v>
      </c>
      <c r="BD34" s="114">
        <f>IF(AZ34=4,G34,0)</f>
        <v>0</v>
      </c>
      <c r="BE34" s="114">
        <f>IF(AZ34=5,G34,0)</f>
        <v>0</v>
      </c>
      <c r="CZ34" s="114">
        <v>0</v>
      </c>
    </row>
    <row r="35" spans="1:104" x14ac:dyDescent="0.2">
      <c r="A35" s="142">
        <v>15</v>
      </c>
      <c r="B35" s="143" t="s">
        <v>109</v>
      </c>
      <c r="C35" s="144" t="s">
        <v>110</v>
      </c>
      <c r="D35" s="145" t="s">
        <v>54</v>
      </c>
      <c r="E35" s="146">
        <v>79.209999999999994</v>
      </c>
      <c r="F35" s="146"/>
      <c r="G35" s="147">
        <f>E35*F35</f>
        <v>0</v>
      </c>
      <c r="O35" s="141">
        <v>2</v>
      </c>
      <c r="AA35" s="114">
        <v>12</v>
      </c>
      <c r="AB35" s="114">
        <v>0</v>
      </c>
      <c r="AC35" s="114">
        <v>15</v>
      </c>
      <c r="AZ35" s="114">
        <v>2</v>
      </c>
      <c r="BA35" s="114">
        <f>IF(AZ35=1,G35,0)</f>
        <v>0</v>
      </c>
      <c r="BB35" s="114">
        <f>IF(AZ35=2,G35,0)</f>
        <v>0</v>
      </c>
      <c r="BC35" s="114">
        <f>IF(AZ35=3,G35,0)</f>
        <v>0</v>
      </c>
      <c r="BD35" s="114">
        <f>IF(AZ35=4,G35,0)</f>
        <v>0</v>
      </c>
      <c r="BE35" s="114">
        <f>IF(AZ35=5,G35,0)</f>
        <v>0</v>
      </c>
      <c r="CZ35" s="114">
        <v>0</v>
      </c>
    </row>
    <row r="36" spans="1:104" x14ac:dyDescent="0.2">
      <c r="A36" s="148"/>
      <c r="B36" s="149" t="s">
        <v>66</v>
      </c>
      <c r="C36" s="150" t="str">
        <f>CONCATENATE(B32," ",C32)</f>
        <v>776 Podlahy povlakové</v>
      </c>
      <c r="D36" s="148"/>
      <c r="E36" s="151"/>
      <c r="F36" s="151"/>
      <c r="G36" s="152">
        <f>SUM(G32:G35)</f>
        <v>0</v>
      </c>
      <c r="O36" s="141">
        <v>4</v>
      </c>
      <c r="BA36" s="153">
        <f>SUM(BA32:BA35)</f>
        <v>0</v>
      </c>
      <c r="BB36" s="153">
        <f>SUM(BB32:BB35)</f>
        <v>0</v>
      </c>
      <c r="BC36" s="153">
        <f>SUM(BC32:BC35)</f>
        <v>0</v>
      </c>
      <c r="BD36" s="153">
        <f>SUM(BD32:BD35)</f>
        <v>0</v>
      </c>
      <c r="BE36" s="153">
        <f>SUM(BE32:BE35)</f>
        <v>0</v>
      </c>
    </row>
    <row r="37" spans="1:104" x14ac:dyDescent="0.2">
      <c r="A37" s="134" t="s">
        <v>65</v>
      </c>
      <c r="B37" s="135" t="s">
        <v>111</v>
      </c>
      <c r="C37" s="136" t="s">
        <v>112</v>
      </c>
      <c r="D37" s="137"/>
      <c r="E37" s="138"/>
      <c r="F37" s="138"/>
      <c r="G37" s="139"/>
      <c r="H37" s="140"/>
      <c r="I37" s="140"/>
      <c r="O37" s="141">
        <v>1</v>
      </c>
    </row>
    <row r="38" spans="1:104" x14ac:dyDescent="0.2">
      <c r="A38" s="142">
        <v>16</v>
      </c>
      <c r="B38" s="143" t="s">
        <v>113</v>
      </c>
      <c r="C38" s="144" t="s">
        <v>114</v>
      </c>
      <c r="D38" s="145" t="s">
        <v>71</v>
      </c>
      <c r="E38" s="146">
        <v>18.27</v>
      </c>
      <c r="F38" s="146"/>
      <c r="G38" s="147">
        <f>E38*F38</f>
        <v>0</v>
      </c>
      <c r="O38" s="141">
        <v>2</v>
      </c>
      <c r="AA38" s="114">
        <v>12</v>
      </c>
      <c r="AB38" s="114">
        <v>0</v>
      </c>
      <c r="AC38" s="114">
        <v>16</v>
      </c>
      <c r="AZ38" s="114">
        <v>2</v>
      </c>
      <c r="BA38" s="114">
        <f>IF(AZ38=1,G38,0)</f>
        <v>0</v>
      </c>
      <c r="BB38" s="114">
        <f>IF(AZ38=2,G38,0)</f>
        <v>0</v>
      </c>
      <c r="BC38" s="114">
        <f>IF(AZ38=3,G38,0)</f>
        <v>0</v>
      </c>
      <c r="BD38" s="114">
        <f>IF(AZ38=4,G38,0)</f>
        <v>0</v>
      </c>
      <c r="BE38" s="114">
        <f>IF(AZ38=5,G38,0)</f>
        <v>0</v>
      </c>
      <c r="CZ38" s="114">
        <v>1.47E-3</v>
      </c>
    </row>
    <row r="39" spans="1:104" x14ac:dyDescent="0.2">
      <c r="A39" s="142">
        <v>17</v>
      </c>
      <c r="B39" s="143" t="s">
        <v>115</v>
      </c>
      <c r="C39" s="144" t="s">
        <v>116</v>
      </c>
      <c r="D39" s="145" t="s">
        <v>54</v>
      </c>
      <c r="E39" s="146">
        <v>56.45</v>
      </c>
      <c r="F39" s="146"/>
      <c r="G39" s="147">
        <f>E39*F39</f>
        <v>0</v>
      </c>
      <c r="O39" s="141">
        <v>2</v>
      </c>
      <c r="AA39" s="114">
        <v>12</v>
      </c>
      <c r="AB39" s="114">
        <v>0</v>
      </c>
      <c r="AC39" s="114">
        <v>17</v>
      </c>
      <c r="AZ39" s="114">
        <v>2</v>
      </c>
      <c r="BA39" s="114">
        <f>IF(AZ39=1,G39,0)</f>
        <v>0</v>
      </c>
      <c r="BB39" s="114">
        <f>IF(AZ39=2,G39,0)</f>
        <v>0</v>
      </c>
      <c r="BC39" s="114">
        <f>IF(AZ39=3,G39,0)</f>
        <v>0</v>
      </c>
      <c r="BD39" s="114">
        <f>IF(AZ39=4,G39,0)</f>
        <v>0</v>
      </c>
      <c r="BE39" s="114">
        <f>IF(AZ39=5,G39,0)</f>
        <v>0</v>
      </c>
      <c r="CZ39" s="114">
        <v>0</v>
      </c>
    </row>
    <row r="40" spans="1:104" x14ac:dyDescent="0.2">
      <c r="A40" s="148"/>
      <c r="B40" s="149" t="s">
        <v>66</v>
      </c>
      <c r="C40" s="150" t="str">
        <f>CONCATENATE(B37," ",C37)</f>
        <v>777 Podlahy ze syntetických hmot</v>
      </c>
      <c r="D40" s="148"/>
      <c r="E40" s="151"/>
      <c r="F40" s="151"/>
      <c r="G40" s="152">
        <f>SUM(G37:G39)</f>
        <v>0</v>
      </c>
      <c r="O40" s="141">
        <v>4</v>
      </c>
      <c r="BA40" s="153">
        <f>SUM(BA37:BA39)</f>
        <v>0</v>
      </c>
      <c r="BB40" s="153">
        <f>SUM(BB37:BB39)</f>
        <v>0</v>
      </c>
      <c r="BC40" s="153">
        <f>SUM(BC37:BC39)</f>
        <v>0</v>
      </c>
      <c r="BD40" s="153">
        <f>SUM(BD37:BD39)</f>
        <v>0</v>
      </c>
      <c r="BE40" s="153">
        <f>SUM(BE37:BE39)</f>
        <v>0</v>
      </c>
    </row>
    <row r="41" spans="1:104" x14ac:dyDescent="0.2">
      <c r="A41" s="134" t="s">
        <v>65</v>
      </c>
      <c r="B41" s="135" t="s">
        <v>117</v>
      </c>
      <c r="C41" s="136" t="s">
        <v>118</v>
      </c>
      <c r="D41" s="137"/>
      <c r="E41" s="138"/>
      <c r="F41" s="138"/>
      <c r="G41" s="139"/>
      <c r="H41" s="140"/>
      <c r="I41" s="140"/>
      <c r="O41" s="141">
        <v>1</v>
      </c>
    </row>
    <row r="42" spans="1:104" x14ac:dyDescent="0.2">
      <c r="A42" s="142">
        <v>18</v>
      </c>
      <c r="B42" s="143" t="s">
        <v>119</v>
      </c>
      <c r="C42" s="144" t="s">
        <v>120</v>
      </c>
      <c r="D42" s="145" t="s">
        <v>71</v>
      </c>
      <c r="E42" s="146">
        <v>63.494999999999997</v>
      </c>
      <c r="F42" s="146"/>
      <c r="G42" s="147">
        <f>E42*F42</f>
        <v>0</v>
      </c>
      <c r="O42" s="141">
        <v>2</v>
      </c>
      <c r="AA42" s="114">
        <v>12</v>
      </c>
      <c r="AB42" s="114">
        <v>0</v>
      </c>
      <c r="AC42" s="114">
        <v>18</v>
      </c>
      <c r="AZ42" s="114">
        <v>2</v>
      </c>
      <c r="BA42" s="114">
        <f>IF(AZ42=1,G42,0)</f>
        <v>0</v>
      </c>
      <c r="BB42" s="114">
        <f>IF(AZ42=2,G42,0)</f>
        <v>0</v>
      </c>
      <c r="BC42" s="114">
        <f>IF(AZ42=3,G42,0)</f>
        <v>0</v>
      </c>
      <c r="BD42" s="114">
        <f>IF(AZ42=4,G42,0)</f>
        <v>0</v>
      </c>
      <c r="BE42" s="114">
        <f>IF(AZ42=5,G42,0)</f>
        <v>0</v>
      </c>
      <c r="CZ42" s="114">
        <v>4.8000000000000001E-4</v>
      </c>
    </row>
    <row r="43" spans="1:104" x14ac:dyDescent="0.2">
      <c r="A43" s="142">
        <v>19</v>
      </c>
      <c r="B43" s="143" t="s">
        <v>121</v>
      </c>
      <c r="C43" s="144" t="s">
        <v>122</v>
      </c>
      <c r="D43" s="145" t="s">
        <v>71</v>
      </c>
      <c r="E43" s="146">
        <v>63.494999999999997</v>
      </c>
      <c r="F43" s="146"/>
      <c r="G43" s="147">
        <f>E43*F43</f>
        <v>0</v>
      </c>
      <c r="O43" s="141">
        <v>2</v>
      </c>
      <c r="AA43" s="114">
        <v>12</v>
      </c>
      <c r="AB43" s="114">
        <v>0</v>
      </c>
      <c r="AC43" s="114">
        <v>19</v>
      </c>
      <c r="AZ43" s="114">
        <v>2</v>
      </c>
      <c r="BA43" s="114">
        <f>IF(AZ43=1,G43,0)</f>
        <v>0</v>
      </c>
      <c r="BB43" s="114">
        <f>IF(AZ43=2,G43,0)</f>
        <v>0</v>
      </c>
      <c r="BC43" s="114">
        <f>IF(AZ43=3,G43,0)</f>
        <v>0</v>
      </c>
      <c r="BD43" s="114">
        <f>IF(AZ43=4,G43,0)</f>
        <v>0</v>
      </c>
      <c r="BE43" s="114">
        <f>IF(AZ43=5,G43,0)</f>
        <v>0</v>
      </c>
      <c r="CZ43" s="114">
        <v>1.4999999999999999E-4</v>
      </c>
    </row>
    <row r="44" spans="1:104" x14ac:dyDescent="0.2">
      <c r="A44" s="148"/>
      <c r="B44" s="149" t="s">
        <v>66</v>
      </c>
      <c r="C44" s="150" t="str">
        <f>CONCATENATE(B41," ",C41)</f>
        <v>784 Malby</v>
      </c>
      <c r="D44" s="148"/>
      <c r="E44" s="151"/>
      <c r="F44" s="151"/>
      <c r="G44" s="152">
        <f>SUM(G41:G43)</f>
        <v>0</v>
      </c>
      <c r="O44" s="141">
        <v>4</v>
      </c>
      <c r="BA44" s="153">
        <f>SUM(BA41:BA43)</f>
        <v>0</v>
      </c>
      <c r="BB44" s="153">
        <f>SUM(BB41:BB43)</f>
        <v>0</v>
      </c>
      <c r="BC44" s="153">
        <f>SUM(BC41:BC43)</f>
        <v>0</v>
      </c>
      <c r="BD44" s="153">
        <f>SUM(BD41:BD43)</f>
        <v>0</v>
      </c>
      <c r="BE44" s="153">
        <f>SUM(BE41:BE43)</f>
        <v>0</v>
      </c>
    </row>
    <row r="45" spans="1:104" x14ac:dyDescent="0.2">
      <c r="A45" s="134" t="s">
        <v>65</v>
      </c>
      <c r="B45" s="135" t="s">
        <v>243</v>
      </c>
      <c r="C45" s="136" t="s">
        <v>244</v>
      </c>
      <c r="D45" s="214"/>
      <c r="E45" s="214"/>
      <c r="F45" s="214"/>
      <c r="G45" s="214"/>
    </row>
    <row r="46" spans="1:104" s="215" customFormat="1" ht="11.25" x14ac:dyDescent="0.2">
      <c r="A46" s="175">
        <v>20</v>
      </c>
      <c r="B46" s="175" t="s">
        <v>241</v>
      </c>
      <c r="C46" s="175" t="s">
        <v>245</v>
      </c>
      <c r="D46" s="175" t="s">
        <v>99</v>
      </c>
      <c r="E46" s="211">
        <v>1</v>
      </c>
      <c r="F46" s="211">
        <f>'700 MaR'!G64</f>
        <v>0</v>
      </c>
      <c r="G46" s="211">
        <f>E46*F46</f>
        <v>0</v>
      </c>
    </row>
    <row r="47" spans="1:104" s="197" customFormat="1" x14ac:dyDescent="0.2">
      <c r="A47" s="195"/>
      <c r="B47" s="195" t="s">
        <v>195</v>
      </c>
      <c r="C47" s="195" t="s">
        <v>242</v>
      </c>
      <c r="D47" s="195"/>
      <c r="E47" s="198"/>
      <c r="F47" s="198"/>
      <c r="G47" s="198">
        <f>SUM(G46)</f>
        <v>0</v>
      </c>
    </row>
    <row r="48" spans="1:104" x14ac:dyDescent="0.2">
      <c r="E48" s="114"/>
    </row>
    <row r="49" spans="5:5" x14ac:dyDescent="0.2">
      <c r="E49" s="114"/>
    </row>
    <row r="50" spans="5:5" x14ac:dyDescent="0.2">
      <c r="E50" s="114"/>
    </row>
    <row r="51" spans="5:5" x14ac:dyDescent="0.2">
      <c r="E51" s="114"/>
    </row>
    <row r="52" spans="5:5" x14ac:dyDescent="0.2">
      <c r="E52" s="114"/>
    </row>
    <row r="53" spans="5:5" x14ac:dyDescent="0.2">
      <c r="E53" s="114"/>
    </row>
    <row r="54" spans="5:5" x14ac:dyDescent="0.2">
      <c r="E54" s="114"/>
    </row>
    <row r="55" spans="5:5" x14ac:dyDescent="0.2">
      <c r="E55" s="114"/>
    </row>
    <row r="56" spans="5:5" x14ac:dyDescent="0.2">
      <c r="E56" s="114"/>
    </row>
    <row r="57" spans="5:5" x14ac:dyDescent="0.2">
      <c r="E57" s="114"/>
    </row>
    <row r="58" spans="5:5" x14ac:dyDescent="0.2">
      <c r="E58" s="114"/>
    </row>
    <row r="59" spans="5:5" x14ac:dyDescent="0.2">
      <c r="E59" s="114"/>
    </row>
    <row r="60" spans="5:5" x14ac:dyDescent="0.2">
      <c r="E60" s="114"/>
    </row>
    <row r="61" spans="5:5" x14ac:dyDescent="0.2">
      <c r="E61" s="114"/>
    </row>
    <row r="62" spans="5:5" x14ac:dyDescent="0.2">
      <c r="E62" s="114"/>
    </row>
    <row r="63" spans="5:5" x14ac:dyDescent="0.2">
      <c r="E63" s="114"/>
    </row>
    <row r="64" spans="5:5" x14ac:dyDescent="0.2">
      <c r="E64" s="114"/>
    </row>
    <row r="65" spans="1:7" x14ac:dyDescent="0.2">
      <c r="E65" s="114"/>
    </row>
    <row r="66" spans="1:7" x14ac:dyDescent="0.2">
      <c r="E66" s="114"/>
    </row>
    <row r="67" spans="1:7" x14ac:dyDescent="0.2">
      <c r="E67" s="114"/>
    </row>
    <row r="68" spans="1:7" x14ac:dyDescent="0.2">
      <c r="A68" s="154"/>
      <c r="B68" s="154"/>
      <c r="C68" s="154"/>
      <c r="D68" s="154"/>
      <c r="E68" s="154"/>
      <c r="F68" s="154"/>
      <c r="G68" s="154"/>
    </row>
    <row r="69" spans="1:7" x14ac:dyDescent="0.2">
      <c r="A69" s="154"/>
      <c r="B69" s="154"/>
      <c r="C69" s="154"/>
      <c r="D69" s="154"/>
      <c r="E69" s="154"/>
      <c r="F69" s="154"/>
      <c r="G69" s="154"/>
    </row>
    <row r="70" spans="1:7" x14ac:dyDescent="0.2">
      <c r="A70" s="154"/>
      <c r="B70" s="154"/>
      <c r="C70" s="154"/>
      <c r="D70" s="154"/>
      <c r="E70" s="154"/>
      <c r="F70" s="154"/>
      <c r="G70" s="154"/>
    </row>
    <row r="71" spans="1:7" x14ac:dyDescent="0.2">
      <c r="A71" s="154"/>
      <c r="B71" s="154"/>
      <c r="C71" s="154"/>
      <c r="D71" s="154"/>
      <c r="E71" s="154"/>
      <c r="F71" s="154"/>
      <c r="G71" s="154"/>
    </row>
    <row r="72" spans="1:7" x14ac:dyDescent="0.2">
      <c r="E72" s="114"/>
    </row>
    <row r="73" spans="1:7" x14ac:dyDescent="0.2">
      <c r="E73" s="114"/>
    </row>
    <row r="74" spans="1:7" x14ac:dyDescent="0.2">
      <c r="E74" s="114"/>
    </row>
    <row r="75" spans="1:7" x14ac:dyDescent="0.2">
      <c r="E75" s="114"/>
    </row>
    <row r="76" spans="1:7" x14ac:dyDescent="0.2">
      <c r="E76" s="114"/>
    </row>
    <row r="77" spans="1:7" x14ac:dyDescent="0.2">
      <c r="E77" s="114"/>
    </row>
    <row r="78" spans="1:7" x14ac:dyDescent="0.2">
      <c r="E78" s="114"/>
    </row>
    <row r="79" spans="1:7" x14ac:dyDescent="0.2">
      <c r="E79" s="114"/>
    </row>
    <row r="80" spans="1:7" x14ac:dyDescent="0.2">
      <c r="E80" s="114"/>
    </row>
    <row r="81" spans="5:5" x14ac:dyDescent="0.2">
      <c r="E81" s="114"/>
    </row>
    <row r="82" spans="5:5" x14ac:dyDescent="0.2">
      <c r="E82" s="114"/>
    </row>
    <row r="83" spans="5:5" x14ac:dyDescent="0.2">
      <c r="E83" s="114"/>
    </row>
    <row r="84" spans="5:5" x14ac:dyDescent="0.2">
      <c r="E84" s="114"/>
    </row>
    <row r="85" spans="5:5" x14ac:dyDescent="0.2">
      <c r="E85" s="114"/>
    </row>
    <row r="86" spans="5:5" x14ac:dyDescent="0.2">
      <c r="E86" s="114"/>
    </row>
    <row r="87" spans="5:5" x14ac:dyDescent="0.2">
      <c r="E87" s="114"/>
    </row>
    <row r="88" spans="5:5" x14ac:dyDescent="0.2">
      <c r="E88" s="114"/>
    </row>
    <row r="89" spans="5:5" x14ac:dyDescent="0.2">
      <c r="E89" s="114"/>
    </row>
    <row r="90" spans="5:5" x14ac:dyDescent="0.2">
      <c r="E90" s="114"/>
    </row>
    <row r="91" spans="5:5" x14ac:dyDescent="0.2">
      <c r="E91" s="114"/>
    </row>
    <row r="92" spans="5:5" x14ac:dyDescent="0.2">
      <c r="E92" s="114"/>
    </row>
    <row r="93" spans="5:5" x14ac:dyDescent="0.2">
      <c r="E93" s="114"/>
    </row>
    <row r="94" spans="5:5" x14ac:dyDescent="0.2">
      <c r="E94" s="114"/>
    </row>
    <row r="95" spans="5:5" x14ac:dyDescent="0.2">
      <c r="E95" s="114"/>
    </row>
    <row r="96" spans="5:5" x14ac:dyDescent="0.2">
      <c r="E96" s="114"/>
    </row>
    <row r="97" spans="1:7" x14ac:dyDescent="0.2">
      <c r="E97" s="114"/>
    </row>
    <row r="98" spans="1:7" x14ac:dyDescent="0.2">
      <c r="E98" s="114"/>
    </row>
    <row r="99" spans="1:7" x14ac:dyDescent="0.2">
      <c r="E99" s="114"/>
    </row>
    <row r="100" spans="1:7" x14ac:dyDescent="0.2">
      <c r="E100" s="114"/>
    </row>
    <row r="101" spans="1:7" x14ac:dyDescent="0.2">
      <c r="E101" s="114"/>
    </row>
    <row r="102" spans="1:7" x14ac:dyDescent="0.2">
      <c r="E102" s="114"/>
    </row>
    <row r="103" spans="1:7" x14ac:dyDescent="0.2">
      <c r="A103" s="155"/>
      <c r="B103" s="155"/>
    </row>
    <row r="104" spans="1:7" x14ac:dyDescent="0.2">
      <c r="A104" s="154"/>
      <c r="B104" s="154"/>
      <c r="C104" s="157"/>
      <c r="D104" s="157"/>
      <c r="E104" s="158"/>
      <c r="F104" s="157"/>
      <c r="G104" s="159"/>
    </row>
    <row r="105" spans="1:7" x14ac:dyDescent="0.2">
      <c r="A105" s="160"/>
      <c r="B105" s="160"/>
      <c r="C105" s="154"/>
      <c r="D105" s="154"/>
      <c r="E105" s="161"/>
      <c r="F105" s="154"/>
      <c r="G105" s="154"/>
    </row>
    <row r="106" spans="1:7" x14ac:dyDescent="0.2">
      <c r="A106" s="154"/>
      <c r="B106" s="154"/>
      <c r="C106" s="154"/>
      <c r="D106" s="154"/>
      <c r="E106" s="161"/>
      <c r="F106" s="154"/>
      <c r="G106" s="154"/>
    </row>
    <row r="107" spans="1:7" x14ac:dyDescent="0.2">
      <c r="A107" s="154"/>
      <c r="B107" s="154"/>
      <c r="C107" s="154"/>
      <c r="D107" s="154"/>
      <c r="E107" s="161"/>
      <c r="F107" s="154"/>
      <c r="G107" s="154"/>
    </row>
    <row r="108" spans="1:7" x14ac:dyDescent="0.2">
      <c r="A108" s="154"/>
      <c r="B108" s="154"/>
      <c r="C108" s="154"/>
      <c r="D108" s="154"/>
      <c r="E108" s="161"/>
      <c r="F108" s="154"/>
      <c r="G108" s="154"/>
    </row>
    <row r="109" spans="1:7" x14ac:dyDescent="0.2">
      <c r="A109" s="154"/>
      <c r="B109" s="154"/>
      <c r="C109" s="154"/>
      <c r="D109" s="154"/>
      <c r="E109" s="161"/>
      <c r="F109" s="154"/>
      <c r="G109" s="154"/>
    </row>
    <row r="110" spans="1:7" x14ac:dyDescent="0.2">
      <c r="A110" s="154"/>
      <c r="B110" s="154"/>
      <c r="C110" s="154"/>
      <c r="D110" s="154"/>
      <c r="E110" s="161"/>
      <c r="F110" s="154"/>
      <c r="G110" s="154"/>
    </row>
    <row r="111" spans="1:7" x14ac:dyDescent="0.2">
      <c r="A111" s="154"/>
      <c r="B111" s="154"/>
      <c r="C111" s="154"/>
      <c r="D111" s="154"/>
      <c r="E111" s="161"/>
      <c r="F111" s="154"/>
      <c r="G111" s="154"/>
    </row>
    <row r="112" spans="1:7" x14ac:dyDescent="0.2">
      <c r="A112" s="154"/>
      <c r="B112" s="154"/>
      <c r="C112" s="154"/>
      <c r="D112" s="154"/>
      <c r="E112" s="161"/>
      <c r="F112" s="154"/>
      <c r="G112" s="154"/>
    </row>
    <row r="113" spans="1:7" x14ac:dyDescent="0.2">
      <c r="A113" s="154"/>
      <c r="B113" s="154"/>
      <c r="C113" s="154"/>
      <c r="D113" s="154"/>
      <c r="E113" s="161"/>
      <c r="F113" s="154"/>
      <c r="G113" s="154"/>
    </row>
    <row r="114" spans="1:7" x14ac:dyDescent="0.2">
      <c r="A114" s="154"/>
      <c r="B114" s="154"/>
      <c r="C114" s="154"/>
      <c r="D114" s="154"/>
      <c r="E114" s="161"/>
      <c r="F114" s="154"/>
      <c r="G114" s="154"/>
    </row>
    <row r="115" spans="1:7" x14ac:dyDescent="0.2">
      <c r="A115" s="154"/>
      <c r="B115" s="154"/>
      <c r="C115" s="154"/>
      <c r="D115" s="154"/>
      <c r="E115" s="161"/>
      <c r="F115" s="154"/>
      <c r="G115" s="154"/>
    </row>
    <row r="116" spans="1:7" x14ac:dyDescent="0.2">
      <c r="A116" s="154"/>
      <c r="B116" s="154"/>
      <c r="C116" s="154"/>
      <c r="D116" s="154"/>
      <c r="E116" s="161"/>
      <c r="F116" s="154"/>
      <c r="G116" s="154"/>
    </row>
    <row r="117" spans="1:7" x14ac:dyDescent="0.2">
      <c r="A117" s="154"/>
      <c r="B117" s="154"/>
      <c r="C117" s="154"/>
      <c r="D117" s="154"/>
      <c r="E117" s="161"/>
      <c r="F117" s="154"/>
      <c r="G117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3"/>
  <sheetViews>
    <sheetView showGridLines="0" showZeros="0" view="pageBreakPreview" topLeftCell="A8" zoomScaleNormal="100" zoomScaleSheetLayoutView="100" workbookViewId="0">
      <selection activeCell="F8" sqref="F8:F30"/>
    </sheetView>
  </sheetViews>
  <sheetFormatPr defaultRowHeight="12.75" x14ac:dyDescent="0.2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57" t="s">
        <v>57</v>
      </c>
      <c r="B1" s="257"/>
      <c r="C1" s="257"/>
      <c r="D1" s="257"/>
      <c r="E1" s="257"/>
      <c r="F1" s="257"/>
      <c r="G1" s="257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8" t="s">
        <v>5</v>
      </c>
      <c r="B3" s="259"/>
      <c r="C3" s="119" t="s">
        <v>125</v>
      </c>
      <c r="D3" s="120"/>
      <c r="E3" s="121"/>
      <c r="F3" s="122">
        <f>[4]Rekapitulace!H1</f>
        <v>0</v>
      </c>
      <c r="G3" s="123"/>
    </row>
    <row r="4" spans="1:104" ht="13.5" thickBot="1" x14ac:dyDescent="0.25">
      <c r="A4" s="260" t="s">
        <v>1</v>
      </c>
      <c r="B4" s="261"/>
      <c r="C4" s="124" t="s">
        <v>124</v>
      </c>
      <c r="D4" s="125"/>
      <c r="E4" s="262"/>
      <c r="F4" s="262"/>
      <c r="G4" s="263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383</v>
      </c>
      <c r="C7" s="136" t="s">
        <v>382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42">
        <v>1</v>
      </c>
      <c r="B8" s="143" t="s">
        <v>381</v>
      </c>
      <c r="C8" s="144" t="s">
        <v>380</v>
      </c>
      <c r="D8" s="145" t="s">
        <v>131</v>
      </c>
      <c r="E8" s="146">
        <v>6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7.7999999999999999E-4</v>
      </c>
    </row>
    <row r="9" spans="1:104" x14ac:dyDescent="0.2">
      <c r="A9" s="142">
        <v>2</v>
      </c>
      <c r="B9" s="143" t="s">
        <v>379</v>
      </c>
      <c r="C9" s="144" t="s">
        <v>378</v>
      </c>
      <c r="D9" s="145" t="s">
        <v>131</v>
      </c>
      <c r="E9" s="146">
        <v>6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2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 x14ac:dyDescent="0.2">
      <c r="A10" s="142">
        <v>3</v>
      </c>
      <c r="B10" s="143" t="s">
        <v>377</v>
      </c>
      <c r="C10" s="144" t="s">
        <v>376</v>
      </c>
      <c r="D10" s="145" t="s">
        <v>54</v>
      </c>
      <c r="E10" s="146">
        <v>24.06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2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 x14ac:dyDescent="0.2">
      <c r="A11" s="148"/>
      <c r="B11" s="149" t="s">
        <v>66</v>
      </c>
      <c r="C11" s="150" t="str">
        <f>CONCATENATE(B7," ",C7)</f>
        <v>721 Vnitřní kanalizace</v>
      </c>
      <c r="D11" s="148"/>
      <c r="E11" s="151"/>
      <c r="F11" s="151"/>
      <c r="G11" s="152">
        <f>SUM(G7:G10)</f>
        <v>0</v>
      </c>
      <c r="O11" s="141">
        <v>4</v>
      </c>
      <c r="BA11" s="153">
        <f>SUM(BA7:BA10)</f>
        <v>0</v>
      </c>
      <c r="BB11" s="153">
        <f>SUM(BB7:BB10)</f>
        <v>0</v>
      </c>
      <c r="BC11" s="153">
        <f>SUM(BC7:BC10)</f>
        <v>0</v>
      </c>
      <c r="BD11" s="153">
        <f>SUM(BD7:BD10)</f>
        <v>0</v>
      </c>
      <c r="BE11" s="153">
        <f>SUM(BE7:BE10)</f>
        <v>0</v>
      </c>
    </row>
    <row r="12" spans="1:104" x14ac:dyDescent="0.2">
      <c r="A12" s="134" t="s">
        <v>65</v>
      </c>
      <c r="B12" s="135" t="s">
        <v>375</v>
      </c>
      <c r="C12" s="136" t="s">
        <v>374</v>
      </c>
      <c r="D12" s="137"/>
      <c r="E12" s="138"/>
      <c r="F12" s="138"/>
      <c r="G12" s="139"/>
      <c r="H12" s="140"/>
      <c r="I12" s="140"/>
      <c r="O12" s="141">
        <v>1</v>
      </c>
    </row>
    <row r="13" spans="1:104" x14ac:dyDescent="0.2">
      <c r="A13" s="142">
        <v>4</v>
      </c>
      <c r="B13" s="143" t="s">
        <v>373</v>
      </c>
      <c r="C13" s="144" t="s">
        <v>372</v>
      </c>
      <c r="D13" s="145" t="s">
        <v>99</v>
      </c>
      <c r="E13" s="146">
        <v>1</v>
      </c>
      <c r="F13" s="146"/>
      <c r="G13" s="147">
        <f t="shared" ref="G13:G26" si="0">E13*F13</f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2</v>
      </c>
      <c r="BA13" s="114">
        <f t="shared" ref="BA13:BA26" si="1">IF(AZ13=1,G13,0)</f>
        <v>0</v>
      </c>
      <c r="BB13" s="114">
        <f t="shared" ref="BB13:BB26" si="2">IF(AZ13=2,G13,0)</f>
        <v>0</v>
      </c>
      <c r="BC13" s="114">
        <f t="shared" ref="BC13:BC26" si="3">IF(AZ13=3,G13,0)</f>
        <v>0</v>
      </c>
      <c r="BD13" s="114">
        <f t="shared" ref="BD13:BD26" si="4">IF(AZ13=4,G13,0)</f>
        <v>0</v>
      </c>
      <c r="BE13" s="114">
        <f t="shared" ref="BE13:BE26" si="5">IF(AZ13=5,G13,0)</f>
        <v>0</v>
      </c>
      <c r="CZ13" s="114">
        <v>0</v>
      </c>
    </row>
    <row r="14" spans="1:104" x14ac:dyDescent="0.2">
      <c r="A14" s="142">
        <v>5</v>
      </c>
      <c r="B14" s="143" t="s">
        <v>371</v>
      </c>
      <c r="C14" s="144" t="s">
        <v>370</v>
      </c>
      <c r="D14" s="145" t="s">
        <v>361</v>
      </c>
      <c r="E14" s="146">
        <v>2</v>
      </c>
      <c r="F14" s="146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2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1.2999999999999999E-3</v>
      </c>
    </row>
    <row r="15" spans="1:104" x14ac:dyDescent="0.2">
      <c r="A15" s="142">
        <v>6</v>
      </c>
      <c r="B15" s="143" t="s">
        <v>369</v>
      </c>
      <c r="C15" s="144" t="s">
        <v>368</v>
      </c>
      <c r="D15" s="145" t="s">
        <v>361</v>
      </c>
      <c r="E15" s="146">
        <v>2</v>
      </c>
      <c r="F15" s="146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2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5.9999999999999995E-4</v>
      </c>
    </row>
    <row r="16" spans="1:104" x14ac:dyDescent="0.2">
      <c r="A16" s="142">
        <v>7</v>
      </c>
      <c r="B16" s="143" t="s">
        <v>367</v>
      </c>
      <c r="C16" s="144" t="s">
        <v>366</v>
      </c>
      <c r="D16" s="145" t="s">
        <v>361</v>
      </c>
      <c r="E16" s="146">
        <v>2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2.97E-3</v>
      </c>
    </row>
    <row r="17" spans="1:104" x14ac:dyDescent="0.2">
      <c r="A17" s="142">
        <v>8</v>
      </c>
      <c r="B17" s="143" t="s">
        <v>365</v>
      </c>
      <c r="C17" s="144" t="s">
        <v>364</v>
      </c>
      <c r="D17" s="145" t="s">
        <v>99</v>
      </c>
      <c r="E17" s="146">
        <v>2</v>
      </c>
      <c r="F17" s="146"/>
      <c r="G17" s="147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42">
        <v>9</v>
      </c>
      <c r="B18" s="143" t="s">
        <v>363</v>
      </c>
      <c r="C18" s="144" t="s">
        <v>362</v>
      </c>
      <c r="D18" s="145" t="s">
        <v>361</v>
      </c>
      <c r="E18" s="146">
        <v>2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3.5200000000000001E-3</v>
      </c>
    </row>
    <row r="19" spans="1:104" x14ac:dyDescent="0.2">
      <c r="A19" s="142">
        <v>10</v>
      </c>
      <c r="B19" s="143" t="s">
        <v>360</v>
      </c>
      <c r="C19" s="144" t="s">
        <v>359</v>
      </c>
      <c r="D19" s="145" t="s">
        <v>138</v>
      </c>
      <c r="E19" s="146">
        <v>4</v>
      </c>
      <c r="F19" s="146"/>
      <c r="G19" s="147">
        <f t="shared" si="0"/>
        <v>0</v>
      </c>
      <c r="O19" s="141">
        <v>2</v>
      </c>
      <c r="AA19" s="114">
        <v>12</v>
      </c>
      <c r="AB19" s="114">
        <v>1</v>
      </c>
      <c r="AC19" s="114">
        <v>10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 x14ac:dyDescent="0.2">
      <c r="A20" s="142">
        <v>11</v>
      </c>
      <c r="B20" s="143" t="s">
        <v>358</v>
      </c>
      <c r="C20" s="144" t="s">
        <v>357</v>
      </c>
      <c r="D20" s="145" t="s">
        <v>138</v>
      </c>
      <c r="E20" s="146">
        <v>2</v>
      </c>
      <c r="F20" s="146"/>
      <c r="G20" s="147">
        <f t="shared" si="0"/>
        <v>0</v>
      </c>
      <c r="O20" s="141">
        <v>2</v>
      </c>
      <c r="AA20" s="114">
        <v>12</v>
      </c>
      <c r="AB20" s="114">
        <v>1</v>
      </c>
      <c r="AC20" s="114">
        <v>11</v>
      </c>
      <c r="AZ20" s="114">
        <v>2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0</v>
      </c>
    </row>
    <row r="21" spans="1:104" x14ac:dyDescent="0.2">
      <c r="A21" s="142">
        <v>12</v>
      </c>
      <c r="B21" s="143" t="s">
        <v>355</v>
      </c>
      <c r="C21" s="144" t="s">
        <v>356</v>
      </c>
      <c r="D21" s="145" t="s">
        <v>131</v>
      </c>
      <c r="E21" s="146">
        <v>10</v>
      </c>
      <c r="F21" s="146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12</v>
      </c>
      <c r="AZ21" s="114">
        <v>2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6.5399999999999998E-3</v>
      </c>
    </row>
    <row r="22" spans="1:104" x14ac:dyDescent="0.2">
      <c r="A22" s="142">
        <v>13</v>
      </c>
      <c r="B22" s="143" t="s">
        <v>355</v>
      </c>
      <c r="C22" s="144" t="s">
        <v>354</v>
      </c>
      <c r="D22" s="145" t="s">
        <v>131</v>
      </c>
      <c r="E22" s="146">
        <v>8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13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6.5399999999999998E-3</v>
      </c>
    </row>
    <row r="23" spans="1:104" x14ac:dyDescent="0.2">
      <c r="A23" s="142">
        <v>14</v>
      </c>
      <c r="B23" s="143" t="s">
        <v>353</v>
      </c>
      <c r="C23" s="144" t="s">
        <v>352</v>
      </c>
      <c r="D23" s="145" t="s">
        <v>131</v>
      </c>
      <c r="E23" s="146">
        <v>6</v>
      </c>
      <c r="F23" s="146"/>
      <c r="G23" s="147">
        <f t="shared" si="0"/>
        <v>0</v>
      </c>
      <c r="O23" s="141">
        <v>2</v>
      </c>
      <c r="AA23" s="114">
        <v>12</v>
      </c>
      <c r="AB23" s="114">
        <v>1</v>
      </c>
      <c r="AC23" s="114">
        <v>14</v>
      </c>
      <c r="AZ23" s="114">
        <v>2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0</v>
      </c>
    </row>
    <row r="24" spans="1:104" x14ac:dyDescent="0.2">
      <c r="A24" s="142">
        <v>15</v>
      </c>
      <c r="B24" s="143" t="s">
        <v>351</v>
      </c>
      <c r="C24" s="144" t="s">
        <v>350</v>
      </c>
      <c r="D24" s="145" t="s">
        <v>131</v>
      </c>
      <c r="E24" s="146">
        <v>18</v>
      </c>
      <c r="F24" s="146"/>
      <c r="G24" s="147">
        <f t="shared" si="0"/>
        <v>0</v>
      </c>
      <c r="O24" s="141">
        <v>2</v>
      </c>
      <c r="AA24" s="114">
        <v>12</v>
      </c>
      <c r="AB24" s="114">
        <v>0</v>
      </c>
      <c r="AC24" s="114">
        <v>15</v>
      </c>
      <c r="AZ24" s="114">
        <v>2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1.8000000000000001E-4</v>
      </c>
    </row>
    <row r="25" spans="1:104" x14ac:dyDescent="0.2">
      <c r="A25" s="142">
        <v>16</v>
      </c>
      <c r="B25" s="143" t="s">
        <v>349</v>
      </c>
      <c r="C25" s="144" t="s">
        <v>348</v>
      </c>
      <c r="D25" s="145" t="s">
        <v>131</v>
      </c>
      <c r="E25" s="146">
        <v>18</v>
      </c>
      <c r="F25" s="146"/>
      <c r="G25" s="147">
        <f t="shared" si="0"/>
        <v>0</v>
      </c>
      <c r="O25" s="141">
        <v>2</v>
      </c>
      <c r="AA25" s="114">
        <v>12</v>
      </c>
      <c r="AB25" s="114">
        <v>0</v>
      </c>
      <c r="AC25" s="114">
        <v>16</v>
      </c>
      <c r="AZ25" s="114">
        <v>2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1.0000000000000001E-5</v>
      </c>
    </row>
    <row r="26" spans="1:104" x14ac:dyDescent="0.2">
      <c r="A26" s="142">
        <v>17</v>
      </c>
      <c r="B26" s="143" t="s">
        <v>347</v>
      </c>
      <c r="C26" s="144" t="s">
        <v>346</v>
      </c>
      <c r="D26" s="145" t="s">
        <v>54</v>
      </c>
      <c r="E26" s="146">
        <v>553.29999999999995</v>
      </c>
      <c r="F26" s="146"/>
      <c r="G26" s="147">
        <f t="shared" si="0"/>
        <v>0</v>
      </c>
      <c r="O26" s="141">
        <v>2</v>
      </c>
      <c r="AA26" s="114">
        <v>12</v>
      </c>
      <c r="AB26" s="114">
        <v>0</v>
      </c>
      <c r="AC26" s="114">
        <v>17</v>
      </c>
      <c r="AZ26" s="114">
        <v>2</v>
      </c>
      <c r="BA26" s="114">
        <f t="shared" si="1"/>
        <v>0</v>
      </c>
      <c r="BB26" s="114">
        <f t="shared" si="2"/>
        <v>0</v>
      </c>
      <c r="BC26" s="114">
        <f t="shared" si="3"/>
        <v>0</v>
      </c>
      <c r="BD26" s="114">
        <f t="shared" si="4"/>
        <v>0</v>
      </c>
      <c r="BE26" s="114">
        <f t="shared" si="5"/>
        <v>0</v>
      </c>
      <c r="CZ26" s="114">
        <v>0</v>
      </c>
    </row>
    <row r="27" spans="1:104" x14ac:dyDescent="0.2">
      <c r="A27" s="148"/>
      <c r="B27" s="149" t="s">
        <v>66</v>
      </c>
      <c r="C27" s="150" t="str">
        <f>CONCATENATE(B12," ",C12)</f>
        <v>722 Vnitřní vodovod</v>
      </c>
      <c r="D27" s="148"/>
      <c r="E27" s="151"/>
      <c r="F27" s="151"/>
      <c r="G27" s="152">
        <f>SUM(G12:G26)</f>
        <v>0</v>
      </c>
      <c r="O27" s="141">
        <v>4</v>
      </c>
      <c r="BA27" s="153">
        <f>SUM(BA12:BA26)</f>
        <v>0</v>
      </c>
      <c r="BB27" s="153">
        <f>SUM(BB12:BB26)</f>
        <v>0</v>
      </c>
      <c r="BC27" s="153">
        <f>SUM(BC12:BC26)</f>
        <v>0</v>
      </c>
      <c r="BD27" s="153">
        <f>SUM(BD12:BD26)</f>
        <v>0</v>
      </c>
      <c r="BE27" s="153">
        <f>SUM(BE12:BE26)</f>
        <v>0</v>
      </c>
    </row>
    <row r="28" spans="1:104" x14ac:dyDescent="0.2">
      <c r="A28" s="134" t="s">
        <v>65</v>
      </c>
      <c r="B28" s="135" t="s">
        <v>345</v>
      </c>
      <c r="C28" s="136" t="s">
        <v>344</v>
      </c>
      <c r="D28" s="137"/>
      <c r="E28" s="138"/>
      <c r="F28" s="138"/>
      <c r="G28" s="139"/>
      <c r="H28" s="140"/>
      <c r="I28" s="140"/>
      <c r="O28" s="141">
        <v>1</v>
      </c>
    </row>
    <row r="29" spans="1:104" x14ac:dyDescent="0.2">
      <c r="A29" s="142">
        <v>18</v>
      </c>
      <c r="B29" s="143" t="s">
        <v>343</v>
      </c>
      <c r="C29" s="144" t="s">
        <v>342</v>
      </c>
      <c r="D29" s="145" t="s">
        <v>99</v>
      </c>
      <c r="E29" s="146">
        <v>1</v>
      </c>
      <c r="F29" s="146"/>
      <c r="G29" s="147">
        <f>E29*F29</f>
        <v>0</v>
      </c>
      <c r="O29" s="141">
        <v>2</v>
      </c>
      <c r="AA29" s="114">
        <v>12</v>
      </c>
      <c r="AB29" s="114">
        <v>0</v>
      </c>
      <c r="AC29" s="114">
        <v>18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</v>
      </c>
    </row>
    <row r="30" spans="1:104" x14ac:dyDescent="0.2">
      <c r="A30" s="148"/>
      <c r="B30" s="149" t="s">
        <v>66</v>
      </c>
      <c r="C30" s="150" t="str">
        <f>CONCATENATE(B28," ",C28)</f>
        <v>727 Zednické výpomoce</v>
      </c>
      <c r="D30" s="148"/>
      <c r="E30" s="151"/>
      <c r="F30" s="151"/>
      <c r="G30" s="152">
        <f>SUM(G28:G29)</f>
        <v>0</v>
      </c>
      <c r="O30" s="141">
        <v>4</v>
      </c>
      <c r="BA30" s="153">
        <f>SUM(BA28:BA29)</f>
        <v>0</v>
      </c>
      <c r="BB30" s="153">
        <f>SUM(BB28:BB29)</f>
        <v>0</v>
      </c>
      <c r="BC30" s="153">
        <f>SUM(BC28:BC29)</f>
        <v>0</v>
      </c>
      <c r="BD30" s="153">
        <f>SUM(BD28:BD29)</f>
        <v>0</v>
      </c>
      <c r="BE30" s="153">
        <f>SUM(BE28:BE29)</f>
        <v>0</v>
      </c>
    </row>
    <row r="31" spans="1:104" x14ac:dyDescent="0.2">
      <c r="A31" s="214"/>
      <c r="B31" s="214"/>
      <c r="C31" s="214"/>
      <c r="D31" s="214"/>
      <c r="E31" s="214"/>
      <c r="F31" s="214"/>
      <c r="G31" s="214"/>
    </row>
    <row r="32" spans="1:104" s="239" customFormat="1" ht="14.25" x14ac:dyDescent="0.2">
      <c r="A32" s="241"/>
      <c r="B32" s="241">
        <v>720</v>
      </c>
      <c r="C32" s="241" t="s">
        <v>341</v>
      </c>
      <c r="D32" s="241"/>
      <c r="E32" s="241"/>
      <c r="F32" s="241"/>
      <c r="G32" s="240">
        <f>G30+G27+G11</f>
        <v>0</v>
      </c>
    </row>
    <row r="33" spans="5:5" x14ac:dyDescent="0.2">
      <c r="E33" s="114"/>
    </row>
    <row r="34" spans="5:5" x14ac:dyDescent="0.2">
      <c r="E34" s="114"/>
    </row>
    <row r="35" spans="5:5" x14ac:dyDescent="0.2">
      <c r="E35" s="114"/>
    </row>
    <row r="36" spans="5:5" x14ac:dyDescent="0.2">
      <c r="E36" s="114"/>
    </row>
    <row r="37" spans="5:5" x14ac:dyDescent="0.2">
      <c r="E37" s="114"/>
    </row>
    <row r="38" spans="5:5" x14ac:dyDescent="0.2">
      <c r="E38" s="114"/>
    </row>
    <row r="39" spans="5:5" x14ac:dyDescent="0.2">
      <c r="E39" s="114"/>
    </row>
    <row r="40" spans="5:5" x14ac:dyDescent="0.2">
      <c r="E40" s="114"/>
    </row>
    <row r="41" spans="5:5" x14ac:dyDescent="0.2">
      <c r="E41" s="114"/>
    </row>
    <row r="42" spans="5:5" x14ac:dyDescent="0.2">
      <c r="E42" s="114"/>
    </row>
    <row r="43" spans="5:5" x14ac:dyDescent="0.2">
      <c r="E43" s="114"/>
    </row>
    <row r="44" spans="5:5" x14ac:dyDescent="0.2">
      <c r="E44" s="114"/>
    </row>
    <row r="45" spans="5:5" x14ac:dyDescent="0.2">
      <c r="E45" s="114"/>
    </row>
    <row r="46" spans="5:5" x14ac:dyDescent="0.2">
      <c r="E46" s="114"/>
    </row>
    <row r="47" spans="5:5" x14ac:dyDescent="0.2">
      <c r="E47" s="114"/>
    </row>
    <row r="48" spans="5:5" x14ac:dyDescent="0.2">
      <c r="E48" s="114"/>
    </row>
    <row r="49" spans="1:7" x14ac:dyDescent="0.2">
      <c r="E49" s="114"/>
    </row>
    <row r="50" spans="1:7" x14ac:dyDescent="0.2">
      <c r="E50" s="114"/>
    </row>
    <row r="51" spans="1:7" x14ac:dyDescent="0.2">
      <c r="E51" s="114"/>
    </row>
    <row r="52" spans="1:7" x14ac:dyDescent="0.2">
      <c r="E52" s="114"/>
    </row>
    <row r="53" spans="1:7" x14ac:dyDescent="0.2">
      <c r="E53" s="114"/>
    </row>
    <row r="54" spans="1:7" x14ac:dyDescent="0.2">
      <c r="A54" s="154"/>
      <c r="B54" s="154"/>
      <c r="C54" s="154"/>
      <c r="D54" s="154"/>
      <c r="E54" s="154"/>
      <c r="F54" s="154"/>
      <c r="G54" s="154"/>
    </row>
    <row r="55" spans="1:7" x14ac:dyDescent="0.2">
      <c r="A55" s="154"/>
      <c r="B55" s="154"/>
      <c r="C55" s="154"/>
      <c r="D55" s="154"/>
      <c r="E55" s="154"/>
      <c r="F55" s="154"/>
      <c r="G55" s="154"/>
    </row>
    <row r="56" spans="1:7" x14ac:dyDescent="0.2">
      <c r="A56" s="154"/>
      <c r="B56" s="154"/>
      <c r="C56" s="154"/>
      <c r="D56" s="154"/>
      <c r="E56" s="154"/>
      <c r="F56" s="154"/>
      <c r="G56" s="154"/>
    </row>
    <row r="57" spans="1:7" x14ac:dyDescent="0.2">
      <c r="A57" s="154"/>
      <c r="B57" s="154"/>
      <c r="C57" s="154"/>
      <c r="D57" s="154"/>
      <c r="E57" s="154"/>
      <c r="F57" s="154"/>
      <c r="G57" s="154"/>
    </row>
    <row r="58" spans="1:7" x14ac:dyDescent="0.2">
      <c r="E58" s="114"/>
    </row>
    <row r="59" spans="1:7" x14ac:dyDescent="0.2">
      <c r="E59" s="114"/>
    </row>
    <row r="60" spans="1:7" x14ac:dyDescent="0.2">
      <c r="E60" s="114"/>
    </row>
    <row r="61" spans="1:7" x14ac:dyDescent="0.2">
      <c r="E61" s="114"/>
    </row>
    <row r="62" spans="1:7" x14ac:dyDescent="0.2">
      <c r="E62" s="114"/>
    </row>
    <row r="63" spans="1:7" x14ac:dyDescent="0.2">
      <c r="E63" s="114"/>
    </row>
    <row r="64" spans="1:7" x14ac:dyDescent="0.2">
      <c r="E64" s="114"/>
    </row>
    <row r="65" spans="5:5" x14ac:dyDescent="0.2">
      <c r="E65" s="114"/>
    </row>
    <row r="66" spans="5:5" x14ac:dyDescent="0.2">
      <c r="E66" s="114"/>
    </row>
    <row r="67" spans="5:5" x14ac:dyDescent="0.2">
      <c r="E67" s="114"/>
    </row>
    <row r="68" spans="5:5" x14ac:dyDescent="0.2">
      <c r="E68" s="114"/>
    </row>
    <row r="69" spans="5:5" x14ac:dyDescent="0.2">
      <c r="E69" s="114"/>
    </row>
    <row r="70" spans="5:5" x14ac:dyDescent="0.2">
      <c r="E70" s="114"/>
    </row>
    <row r="71" spans="5:5" x14ac:dyDescent="0.2">
      <c r="E71" s="114"/>
    </row>
    <row r="72" spans="5:5" x14ac:dyDescent="0.2">
      <c r="E72" s="114"/>
    </row>
    <row r="73" spans="5:5" x14ac:dyDescent="0.2">
      <c r="E73" s="114"/>
    </row>
    <row r="74" spans="5:5" x14ac:dyDescent="0.2">
      <c r="E74" s="114"/>
    </row>
    <row r="75" spans="5:5" x14ac:dyDescent="0.2">
      <c r="E75" s="114"/>
    </row>
    <row r="76" spans="5:5" x14ac:dyDescent="0.2">
      <c r="E76" s="114"/>
    </row>
    <row r="77" spans="5:5" x14ac:dyDescent="0.2">
      <c r="E77" s="114"/>
    </row>
    <row r="78" spans="5:5" x14ac:dyDescent="0.2">
      <c r="E78" s="114"/>
    </row>
    <row r="79" spans="5:5" x14ac:dyDescent="0.2">
      <c r="E79" s="114"/>
    </row>
    <row r="80" spans="5:5" x14ac:dyDescent="0.2">
      <c r="E80" s="114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E85" s="114"/>
    </row>
    <row r="86" spans="1:7" x14ac:dyDescent="0.2">
      <c r="E86" s="114"/>
    </row>
    <row r="87" spans="1:7" x14ac:dyDescent="0.2">
      <c r="E87" s="114"/>
    </row>
    <row r="88" spans="1:7" x14ac:dyDescent="0.2">
      <c r="E88" s="114"/>
    </row>
    <row r="89" spans="1:7" x14ac:dyDescent="0.2">
      <c r="A89" s="155"/>
      <c r="B89" s="155"/>
    </row>
    <row r="90" spans="1:7" x14ac:dyDescent="0.2">
      <c r="A90" s="154"/>
      <c r="B90" s="154"/>
      <c r="C90" s="157"/>
      <c r="D90" s="157"/>
      <c r="E90" s="158"/>
      <c r="F90" s="157"/>
      <c r="G90" s="159"/>
    </row>
    <row r="91" spans="1:7" x14ac:dyDescent="0.2">
      <c r="A91" s="160"/>
      <c r="B91" s="160"/>
      <c r="C91" s="154"/>
      <c r="D91" s="154"/>
      <c r="E91" s="161"/>
      <c r="F91" s="154"/>
      <c r="G91" s="154"/>
    </row>
    <row r="92" spans="1:7" x14ac:dyDescent="0.2">
      <c r="A92" s="154"/>
      <c r="B92" s="154"/>
      <c r="C92" s="154"/>
      <c r="D92" s="154"/>
      <c r="E92" s="161"/>
      <c r="F92" s="154"/>
      <c r="G92" s="154"/>
    </row>
    <row r="93" spans="1:7" x14ac:dyDescent="0.2">
      <c r="A93" s="154"/>
      <c r="B93" s="154"/>
      <c r="C93" s="154"/>
      <c r="D93" s="154"/>
      <c r="E93" s="161"/>
      <c r="F93" s="154"/>
      <c r="G93" s="154"/>
    </row>
    <row r="94" spans="1:7" x14ac:dyDescent="0.2">
      <c r="A94" s="154"/>
      <c r="B94" s="154"/>
      <c r="C94" s="154"/>
      <c r="D94" s="154"/>
      <c r="E94" s="161"/>
      <c r="F94" s="154"/>
      <c r="G94" s="154"/>
    </row>
    <row r="95" spans="1:7" x14ac:dyDescent="0.2">
      <c r="A95" s="154"/>
      <c r="B95" s="154"/>
      <c r="C95" s="154"/>
      <c r="D95" s="154"/>
      <c r="E95" s="161"/>
      <c r="F95" s="154"/>
      <c r="G95" s="154"/>
    </row>
    <row r="96" spans="1:7" x14ac:dyDescent="0.2">
      <c r="A96" s="154"/>
      <c r="B96" s="154"/>
      <c r="C96" s="154"/>
      <c r="D96" s="154"/>
      <c r="E96" s="161"/>
      <c r="F96" s="154"/>
      <c r="G96" s="154"/>
    </row>
    <row r="97" spans="1:7" x14ac:dyDescent="0.2">
      <c r="A97" s="154"/>
      <c r="B97" s="154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4"/>
  <sheetViews>
    <sheetView showGridLines="0" showZeros="0" view="pageBreakPreview" zoomScaleNormal="100" zoomScaleSheetLayoutView="100" workbookViewId="0">
      <selection activeCell="F9" sqref="F9:F51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57" t="s">
        <v>57</v>
      </c>
      <c r="B1" s="257"/>
      <c r="C1" s="257"/>
      <c r="D1" s="257"/>
      <c r="E1" s="257"/>
      <c r="F1" s="257"/>
      <c r="G1" s="257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8" t="s">
        <v>5</v>
      </c>
      <c r="B3" s="259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60" t="s">
        <v>1</v>
      </c>
      <c r="B4" s="261"/>
      <c r="C4" s="124" t="s">
        <v>221</v>
      </c>
      <c r="D4" s="125"/>
      <c r="E4" s="262"/>
      <c r="F4" s="262"/>
      <c r="G4" s="263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95</v>
      </c>
      <c r="C7" s="136" t="s">
        <v>96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70"/>
      <c r="B8" s="143"/>
      <c r="C8" s="199" t="s">
        <v>185</v>
      </c>
      <c r="D8" s="204"/>
      <c r="E8" s="204"/>
      <c r="F8" s="201"/>
      <c r="G8" s="147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69">
        <v>1</v>
      </c>
      <c r="B9" s="181" t="s">
        <v>143</v>
      </c>
      <c r="C9" s="205" t="s">
        <v>142</v>
      </c>
      <c r="D9" s="204" t="s">
        <v>131</v>
      </c>
      <c r="E9" s="204">
        <v>620</v>
      </c>
      <c r="F9" s="202"/>
      <c r="G9" s="168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69">
        <v>2</v>
      </c>
      <c r="B10" s="181" t="s">
        <v>228</v>
      </c>
      <c r="C10" s="199" t="s">
        <v>197</v>
      </c>
      <c r="D10" s="204" t="s">
        <v>138</v>
      </c>
      <c r="E10" s="204">
        <v>2</v>
      </c>
      <c r="F10" s="202"/>
      <c r="G10" s="168">
        <f t="shared" ref="G10:G50" si="0">E10*F10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69">
        <v>3</v>
      </c>
      <c r="B11" s="181" t="s">
        <v>229</v>
      </c>
      <c r="C11" s="199" t="s">
        <v>198</v>
      </c>
      <c r="D11" s="204" t="s">
        <v>138</v>
      </c>
      <c r="E11" s="204">
        <v>8</v>
      </c>
      <c r="F11" s="203"/>
      <c r="G11" s="168">
        <f t="shared" si="0"/>
        <v>0</v>
      </c>
      <c r="H11" s="140"/>
      <c r="I11" s="140"/>
      <c r="O11" s="141">
        <v>1</v>
      </c>
    </row>
    <row r="12" spans="1:104" x14ac:dyDescent="0.2">
      <c r="A12" s="169">
        <v>4</v>
      </c>
      <c r="B12" s="181" t="s">
        <v>230</v>
      </c>
      <c r="C12" s="206" t="s">
        <v>199</v>
      </c>
      <c r="D12" s="204" t="s">
        <v>138</v>
      </c>
      <c r="E12" s="204">
        <v>8</v>
      </c>
      <c r="F12" s="202"/>
      <c r="G12" s="168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69">
        <v>5</v>
      </c>
      <c r="B13" s="181" t="s">
        <v>231</v>
      </c>
      <c r="C13" s="206" t="s">
        <v>165</v>
      </c>
      <c r="D13" s="204" t="s">
        <v>138</v>
      </c>
      <c r="E13" s="204">
        <v>8</v>
      </c>
      <c r="F13" s="202"/>
      <c r="G13" s="168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69">
        <v>6</v>
      </c>
      <c r="B14" s="181" t="s">
        <v>232</v>
      </c>
      <c r="C14" s="206" t="s">
        <v>164</v>
      </c>
      <c r="D14" s="204" t="s">
        <v>138</v>
      </c>
      <c r="E14" s="204">
        <v>2</v>
      </c>
      <c r="F14" s="202"/>
      <c r="G14" s="168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69">
        <v>7</v>
      </c>
      <c r="B15" s="181" t="s">
        <v>233</v>
      </c>
      <c r="C15" s="206" t="s">
        <v>200</v>
      </c>
      <c r="D15" s="204" t="s">
        <v>138</v>
      </c>
      <c r="E15" s="204">
        <v>8</v>
      </c>
      <c r="F15" s="202"/>
      <c r="G15" s="168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69"/>
      <c r="B16" s="181"/>
      <c r="C16" s="199" t="s">
        <v>141</v>
      </c>
      <c r="D16" s="204" t="s">
        <v>138</v>
      </c>
      <c r="E16" s="204">
        <v>11</v>
      </c>
      <c r="F16" s="202"/>
      <c r="G16" s="168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69">
        <v>8</v>
      </c>
      <c r="B17" s="181" t="s">
        <v>234</v>
      </c>
      <c r="C17" s="199" t="s">
        <v>139</v>
      </c>
      <c r="D17" s="204" t="s">
        <v>138</v>
      </c>
      <c r="E17" s="204">
        <v>5</v>
      </c>
      <c r="F17" s="202"/>
      <c r="G17" s="168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69"/>
      <c r="B18" s="181"/>
      <c r="C18" s="199" t="s">
        <v>140</v>
      </c>
      <c r="D18" s="204" t="s">
        <v>138</v>
      </c>
      <c r="E18" s="204">
        <v>11</v>
      </c>
      <c r="F18" s="202"/>
      <c r="G18" s="168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69">
        <v>9</v>
      </c>
      <c r="B19" s="181" t="s">
        <v>235</v>
      </c>
      <c r="C19" s="199" t="s">
        <v>139</v>
      </c>
      <c r="D19" s="204" t="s">
        <v>138</v>
      </c>
      <c r="E19" s="204">
        <v>5</v>
      </c>
      <c r="F19" s="202"/>
      <c r="G19" s="168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x14ac:dyDescent="0.2">
      <c r="A20" s="169">
        <v>10</v>
      </c>
      <c r="B20" s="181" t="s">
        <v>236</v>
      </c>
      <c r="C20" s="199" t="s">
        <v>137</v>
      </c>
      <c r="D20" s="204" t="s">
        <v>99</v>
      </c>
      <c r="E20" s="204">
        <v>16</v>
      </c>
      <c r="F20" s="203"/>
      <c r="G20" s="168">
        <f t="shared" si="0"/>
        <v>0</v>
      </c>
      <c r="H20" s="140"/>
      <c r="I20" s="140"/>
      <c r="O20" s="141">
        <v>1</v>
      </c>
    </row>
    <row r="21" spans="1:104" x14ac:dyDescent="0.2">
      <c r="A21" s="169"/>
      <c r="B21" s="181"/>
      <c r="C21" s="199" t="s">
        <v>201</v>
      </c>
      <c r="D21" s="200"/>
      <c r="E21" s="204"/>
      <c r="F21" s="202"/>
      <c r="G21" s="168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69"/>
      <c r="B22" s="181"/>
      <c r="C22" s="199" t="s">
        <v>202</v>
      </c>
      <c r="D22" s="200"/>
      <c r="E22" s="204"/>
      <c r="F22" s="202"/>
      <c r="G22" s="168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69">
        <v>11</v>
      </c>
      <c r="B23" s="181" t="s">
        <v>237</v>
      </c>
      <c r="C23" s="199" t="s">
        <v>203</v>
      </c>
      <c r="D23" s="200" t="s">
        <v>99</v>
      </c>
      <c r="E23" s="204">
        <v>5</v>
      </c>
      <c r="F23" s="202"/>
      <c r="G23" s="168">
        <f t="shared" si="0"/>
        <v>0</v>
      </c>
      <c r="H23" s="140"/>
      <c r="I23" s="140"/>
      <c r="O23" s="141">
        <v>1</v>
      </c>
    </row>
    <row r="24" spans="1:104" x14ac:dyDescent="0.2">
      <c r="A24" s="169"/>
      <c r="B24" s="181"/>
      <c r="C24" s="199" t="s">
        <v>201</v>
      </c>
      <c r="D24" s="200"/>
      <c r="E24" s="204"/>
      <c r="F24" s="202"/>
      <c r="G24" s="168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69"/>
      <c r="B25" s="181"/>
      <c r="C25" s="199" t="s">
        <v>204</v>
      </c>
      <c r="D25" s="200"/>
      <c r="E25" s="204"/>
      <c r="F25" s="202"/>
      <c r="G25" s="168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69">
        <v>12</v>
      </c>
      <c r="B26" s="181" t="s">
        <v>238</v>
      </c>
      <c r="C26" s="199" t="s">
        <v>203</v>
      </c>
      <c r="D26" s="200" t="s">
        <v>99</v>
      </c>
      <c r="E26" s="204">
        <v>2</v>
      </c>
      <c r="F26" s="202"/>
      <c r="G26" s="168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69"/>
      <c r="B27" s="181"/>
      <c r="C27" s="199" t="s">
        <v>201</v>
      </c>
      <c r="D27" s="200"/>
      <c r="E27" s="204"/>
      <c r="F27" s="202"/>
      <c r="G27" s="168"/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 x14ac:dyDescent="0.2">
      <c r="A28" s="169"/>
      <c r="B28" s="181"/>
      <c r="C28" s="199" t="s">
        <v>205</v>
      </c>
      <c r="D28" s="200"/>
      <c r="E28" s="204"/>
      <c r="F28" s="202"/>
      <c r="G28" s="168"/>
      <c r="H28" s="140"/>
      <c r="I28" s="140"/>
      <c r="O28" s="141">
        <v>1</v>
      </c>
    </row>
    <row r="29" spans="1:104" x14ac:dyDescent="0.2">
      <c r="A29" s="169">
        <v>13</v>
      </c>
      <c r="B29" s="181" t="s">
        <v>239</v>
      </c>
      <c r="C29" s="199" t="s">
        <v>206</v>
      </c>
      <c r="D29" s="200" t="s">
        <v>99</v>
      </c>
      <c r="E29" s="204">
        <v>1</v>
      </c>
      <c r="F29" s="202"/>
      <c r="G29" s="168">
        <f t="shared" si="0"/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69"/>
      <c r="B30" s="181"/>
      <c r="C30" s="199" t="s">
        <v>207</v>
      </c>
      <c r="D30" s="200"/>
      <c r="E30" s="204"/>
      <c r="F30" s="202"/>
      <c r="G30" s="168">
        <f t="shared" si="0"/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69">
        <v>14</v>
      </c>
      <c r="B31" s="181" t="s">
        <v>240</v>
      </c>
      <c r="C31" s="199" t="s">
        <v>208</v>
      </c>
      <c r="D31" s="200" t="s">
        <v>99</v>
      </c>
      <c r="E31" s="204">
        <v>3</v>
      </c>
      <c r="F31" s="202"/>
      <c r="G31" s="168">
        <f t="shared" si="0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 x14ac:dyDescent="0.2">
      <c r="A32" s="208"/>
      <c r="B32" s="181"/>
      <c r="C32" s="199" t="s">
        <v>136</v>
      </c>
      <c r="D32" s="200"/>
      <c r="E32" s="204"/>
      <c r="F32" s="212"/>
      <c r="G32" s="168">
        <f t="shared" si="0"/>
        <v>0</v>
      </c>
      <c r="H32" s="140"/>
      <c r="I32" s="140"/>
      <c r="O32" s="141">
        <v>1</v>
      </c>
    </row>
    <row r="33" spans="1:7" x14ac:dyDescent="0.2">
      <c r="A33" s="213">
        <v>15</v>
      </c>
      <c r="B33" s="174">
        <v>735101</v>
      </c>
      <c r="C33" s="206" t="s">
        <v>209</v>
      </c>
      <c r="D33" s="204" t="s">
        <v>99</v>
      </c>
      <c r="E33" s="204">
        <v>1</v>
      </c>
      <c r="F33" s="211"/>
      <c r="G33" s="168">
        <f t="shared" si="0"/>
        <v>0</v>
      </c>
    </row>
    <row r="34" spans="1:7" x14ac:dyDescent="0.2">
      <c r="A34" s="213">
        <v>16</v>
      </c>
      <c r="B34" s="174">
        <v>735102</v>
      </c>
      <c r="C34" s="209" t="s">
        <v>210</v>
      </c>
      <c r="D34" s="204" t="s">
        <v>99</v>
      </c>
      <c r="E34" s="204">
        <v>1</v>
      </c>
      <c r="F34" s="211"/>
      <c r="G34" s="168">
        <f t="shared" si="0"/>
        <v>0</v>
      </c>
    </row>
    <row r="35" spans="1:7" x14ac:dyDescent="0.2">
      <c r="A35" s="213">
        <v>17</v>
      </c>
      <c r="B35" s="174">
        <v>735103</v>
      </c>
      <c r="C35" s="209" t="s">
        <v>211</v>
      </c>
      <c r="D35" s="204" t="s">
        <v>99</v>
      </c>
      <c r="E35" s="204">
        <v>1</v>
      </c>
      <c r="F35" s="211"/>
      <c r="G35" s="168">
        <f t="shared" si="0"/>
        <v>0</v>
      </c>
    </row>
    <row r="36" spans="1:7" x14ac:dyDescent="0.2">
      <c r="A36" s="213">
        <v>18</v>
      </c>
      <c r="B36" s="174">
        <v>735104</v>
      </c>
      <c r="C36" s="209" t="s">
        <v>212</v>
      </c>
      <c r="D36" s="204" t="s">
        <v>99</v>
      </c>
      <c r="E36" s="204">
        <v>2</v>
      </c>
      <c r="F36" s="211"/>
      <c r="G36" s="168">
        <f t="shared" si="0"/>
        <v>0</v>
      </c>
    </row>
    <row r="37" spans="1:7" x14ac:dyDescent="0.2">
      <c r="A37" s="213">
        <v>19</v>
      </c>
      <c r="B37" s="174">
        <v>735105</v>
      </c>
      <c r="C37" s="209" t="s">
        <v>135</v>
      </c>
      <c r="D37" s="204" t="s">
        <v>99</v>
      </c>
      <c r="E37" s="204">
        <v>1</v>
      </c>
      <c r="F37" s="211"/>
      <c r="G37" s="168">
        <f t="shared" si="0"/>
        <v>0</v>
      </c>
    </row>
    <row r="38" spans="1:7" x14ac:dyDescent="0.2">
      <c r="A38" s="213">
        <v>20</v>
      </c>
      <c r="B38" s="174">
        <v>735106</v>
      </c>
      <c r="C38" s="209" t="s">
        <v>213</v>
      </c>
      <c r="D38" s="204" t="s">
        <v>99</v>
      </c>
      <c r="E38" s="204">
        <v>1</v>
      </c>
      <c r="F38" s="211"/>
      <c r="G38" s="168">
        <f t="shared" si="0"/>
        <v>0</v>
      </c>
    </row>
    <row r="39" spans="1:7" x14ac:dyDescent="0.2">
      <c r="A39" s="213">
        <v>21</v>
      </c>
      <c r="B39" s="174">
        <v>735107</v>
      </c>
      <c r="C39" s="209" t="s">
        <v>214</v>
      </c>
      <c r="D39" s="204" t="s">
        <v>99</v>
      </c>
      <c r="E39" s="204">
        <v>3</v>
      </c>
      <c r="F39" s="211"/>
      <c r="G39" s="168">
        <f t="shared" si="0"/>
        <v>0</v>
      </c>
    </row>
    <row r="40" spans="1:7" x14ac:dyDescent="0.2">
      <c r="A40" s="213">
        <v>22</v>
      </c>
      <c r="B40" s="174">
        <v>735108</v>
      </c>
      <c r="C40" s="209" t="s">
        <v>215</v>
      </c>
      <c r="D40" s="204" t="s">
        <v>99</v>
      </c>
      <c r="E40" s="204">
        <v>2</v>
      </c>
      <c r="F40" s="211"/>
      <c r="G40" s="168">
        <f t="shared" si="0"/>
        <v>0</v>
      </c>
    </row>
    <row r="41" spans="1:7" x14ac:dyDescent="0.2">
      <c r="A41" s="213">
        <v>23</v>
      </c>
      <c r="B41" s="174">
        <v>735109</v>
      </c>
      <c r="C41" s="209" t="s">
        <v>216</v>
      </c>
      <c r="D41" s="204" t="s">
        <v>99</v>
      </c>
      <c r="E41" s="204">
        <v>1</v>
      </c>
      <c r="F41" s="211"/>
      <c r="G41" s="168">
        <f t="shared" si="0"/>
        <v>0</v>
      </c>
    </row>
    <row r="42" spans="1:7" x14ac:dyDescent="0.2">
      <c r="A42" s="213">
        <v>24</v>
      </c>
      <c r="B42" s="174">
        <v>735110</v>
      </c>
      <c r="C42" s="209" t="s">
        <v>217</v>
      </c>
      <c r="D42" s="204" t="s">
        <v>99</v>
      </c>
      <c r="E42" s="204">
        <v>1</v>
      </c>
      <c r="F42" s="211"/>
      <c r="G42" s="168">
        <f t="shared" si="0"/>
        <v>0</v>
      </c>
    </row>
    <row r="43" spans="1:7" x14ac:dyDescent="0.2">
      <c r="A43" s="213">
        <v>25</v>
      </c>
      <c r="B43" s="174">
        <v>735111</v>
      </c>
      <c r="C43" s="209" t="s">
        <v>134</v>
      </c>
      <c r="D43" s="204" t="s">
        <v>99</v>
      </c>
      <c r="E43" s="204">
        <v>1</v>
      </c>
      <c r="F43" s="211"/>
      <c r="G43" s="168">
        <f t="shared" si="0"/>
        <v>0</v>
      </c>
    </row>
    <row r="44" spans="1:7" x14ac:dyDescent="0.2">
      <c r="A44" s="213"/>
      <c r="B44" s="178"/>
      <c r="C44" s="206" t="s">
        <v>133</v>
      </c>
      <c r="D44" s="204"/>
      <c r="E44" s="204"/>
      <c r="F44" s="211"/>
      <c r="G44" s="168">
        <f t="shared" si="0"/>
        <v>0</v>
      </c>
    </row>
    <row r="45" spans="1:7" x14ac:dyDescent="0.2">
      <c r="A45" s="213">
        <v>26</v>
      </c>
      <c r="B45" s="174">
        <v>735112</v>
      </c>
      <c r="C45" s="206" t="s">
        <v>218</v>
      </c>
      <c r="D45" s="204" t="s">
        <v>99</v>
      </c>
      <c r="E45" s="204">
        <v>1</v>
      </c>
      <c r="F45" s="211"/>
      <c r="G45" s="168">
        <f t="shared" si="0"/>
        <v>0</v>
      </c>
    </row>
    <row r="46" spans="1:7" x14ac:dyDescent="0.2">
      <c r="A46" s="213">
        <v>27</v>
      </c>
      <c r="B46" s="174">
        <v>783101</v>
      </c>
      <c r="C46" s="206" t="s">
        <v>219</v>
      </c>
      <c r="D46" s="204" t="s">
        <v>131</v>
      </c>
      <c r="E46" s="204">
        <v>620</v>
      </c>
      <c r="F46" s="211"/>
      <c r="G46" s="168">
        <f t="shared" si="0"/>
        <v>0</v>
      </c>
    </row>
    <row r="47" spans="1:7" x14ac:dyDescent="0.2">
      <c r="A47" s="213">
        <v>28</v>
      </c>
      <c r="B47" s="174">
        <v>713441</v>
      </c>
      <c r="C47" s="206" t="s">
        <v>220</v>
      </c>
      <c r="D47" s="204" t="s">
        <v>131</v>
      </c>
      <c r="E47" s="204">
        <v>360</v>
      </c>
      <c r="F47" s="211"/>
      <c r="G47" s="168">
        <f t="shared" si="0"/>
        <v>0</v>
      </c>
    </row>
    <row r="48" spans="1:7" x14ac:dyDescent="0.2">
      <c r="A48" s="213">
        <v>29</v>
      </c>
      <c r="B48" s="174">
        <v>733105</v>
      </c>
      <c r="C48" s="206" t="s">
        <v>130</v>
      </c>
      <c r="D48" s="207" t="s">
        <v>99</v>
      </c>
      <c r="E48" s="204">
        <v>1</v>
      </c>
      <c r="F48" s="211"/>
      <c r="G48" s="168">
        <f t="shared" si="0"/>
        <v>0</v>
      </c>
    </row>
    <row r="49" spans="1:7" x14ac:dyDescent="0.2">
      <c r="A49" s="213">
        <v>30</v>
      </c>
      <c r="B49" s="174">
        <v>767101</v>
      </c>
      <c r="C49" s="206" t="s">
        <v>129</v>
      </c>
      <c r="D49" s="204" t="s">
        <v>99</v>
      </c>
      <c r="E49" s="204">
        <v>1</v>
      </c>
      <c r="F49" s="147"/>
      <c r="G49" s="168">
        <f t="shared" si="0"/>
        <v>0</v>
      </c>
    </row>
    <row r="50" spans="1:7" x14ac:dyDescent="0.2">
      <c r="A50" s="213">
        <v>31</v>
      </c>
      <c r="B50" s="174">
        <v>727101</v>
      </c>
      <c r="C50" s="206" t="s">
        <v>128</v>
      </c>
      <c r="D50" s="204" t="s">
        <v>99</v>
      </c>
      <c r="E50" s="204">
        <v>1</v>
      </c>
      <c r="F50" s="147"/>
      <c r="G50" s="168">
        <f t="shared" si="0"/>
        <v>0</v>
      </c>
    </row>
    <row r="51" spans="1:7" s="197" customFormat="1" x14ac:dyDescent="0.2">
      <c r="A51" s="195"/>
      <c r="B51" s="195" t="s">
        <v>195</v>
      </c>
      <c r="C51" s="195" t="s">
        <v>222</v>
      </c>
      <c r="D51" s="195"/>
      <c r="E51" s="195"/>
      <c r="F51" s="195"/>
      <c r="G51" s="198">
        <f>SUM(G9:G50)</f>
        <v>0</v>
      </c>
    </row>
    <row r="52" spans="1:7" x14ac:dyDescent="0.2">
      <c r="E52" s="114"/>
    </row>
    <row r="53" spans="1:7" x14ac:dyDescent="0.2">
      <c r="E53" s="114"/>
    </row>
    <row r="54" spans="1:7" x14ac:dyDescent="0.2">
      <c r="E54" s="114"/>
    </row>
    <row r="55" spans="1:7" x14ac:dyDescent="0.2">
      <c r="A55" s="154"/>
      <c r="B55" s="154"/>
      <c r="C55" s="154"/>
      <c r="D55" s="154"/>
      <c r="E55" s="154"/>
      <c r="F55" s="154"/>
      <c r="G55" s="154"/>
    </row>
    <row r="56" spans="1:7" x14ac:dyDescent="0.2">
      <c r="A56" s="154"/>
      <c r="B56" s="154"/>
      <c r="C56" s="154"/>
      <c r="D56" s="154"/>
      <c r="E56" s="154"/>
      <c r="F56" s="154"/>
      <c r="G56" s="154"/>
    </row>
    <row r="57" spans="1:7" x14ac:dyDescent="0.2">
      <c r="A57" s="154"/>
      <c r="B57" s="154"/>
      <c r="C57" s="154"/>
      <c r="D57" s="154"/>
      <c r="E57" s="154"/>
      <c r="F57" s="154"/>
      <c r="G57" s="154"/>
    </row>
    <row r="58" spans="1:7" x14ac:dyDescent="0.2">
      <c r="A58" s="154"/>
      <c r="B58" s="154"/>
      <c r="C58" s="154"/>
      <c r="D58" s="154"/>
      <c r="E58" s="154"/>
      <c r="F58" s="154"/>
      <c r="G58" s="154"/>
    </row>
    <row r="59" spans="1:7" x14ac:dyDescent="0.2">
      <c r="E59" s="114"/>
    </row>
    <row r="60" spans="1:7" x14ac:dyDescent="0.2">
      <c r="E60" s="114"/>
    </row>
    <row r="61" spans="1:7" x14ac:dyDescent="0.2">
      <c r="E61" s="114"/>
    </row>
    <row r="62" spans="1:7" x14ac:dyDescent="0.2">
      <c r="E62" s="114"/>
    </row>
    <row r="63" spans="1:7" x14ac:dyDescent="0.2">
      <c r="E63" s="114"/>
    </row>
    <row r="64" spans="1:7" x14ac:dyDescent="0.2">
      <c r="E64" s="114"/>
    </row>
    <row r="65" spans="5:5" x14ac:dyDescent="0.2">
      <c r="E65" s="114"/>
    </row>
    <row r="66" spans="5:5" x14ac:dyDescent="0.2">
      <c r="E66" s="114"/>
    </row>
    <row r="67" spans="5:5" x14ac:dyDescent="0.2">
      <c r="E67" s="114"/>
    </row>
    <row r="68" spans="5:5" x14ac:dyDescent="0.2">
      <c r="E68" s="114"/>
    </row>
    <row r="69" spans="5:5" x14ac:dyDescent="0.2">
      <c r="E69" s="114"/>
    </row>
    <row r="70" spans="5:5" x14ac:dyDescent="0.2">
      <c r="E70" s="114"/>
    </row>
    <row r="71" spans="5:5" x14ac:dyDescent="0.2">
      <c r="E71" s="114"/>
    </row>
    <row r="72" spans="5:5" x14ac:dyDescent="0.2">
      <c r="E72" s="114"/>
    </row>
    <row r="73" spans="5:5" x14ac:dyDescent="0.2">
      <c r="E73" s="114"/>
    </row>
    <row r="74" spans="5:5" x14ac:dyDescent="0.2">
      <c r="E74" s="114"/>
    </row>
    <row r="75" spans="5:5" x14ac:dyDescent="0.2">
      <c r="E75" s="114"/>
    </row>
    <row r="76" spans="5:5" x14ac:dyDescent="0.2">
      <c r="E76" s="114"/>
    </row>
    <row r="77" spans="5:5" x14ac:dyDescent="0.2">
      <c r="E77" s="114"/>
    </row>
    <row r="78" spans="5:5" x14ac:dyDescent="0.2">
      <c r="E78" s="114"/>
    </row>
    <row r="79" spans="5:5" x14ac:dyDescent="0.2">
      <c r="E79" s="114"/>
    </row>
    <row r="80" spans="5:5" x14ac:dyDescent="0.2">
      <c r="E80" s="114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E85" s="114"/>
    </row>
    <row r="86" spans="1:7" x14ac:dyDescent="0.2">
      <c r="E86" s="114"/>
    </row>
    <row r="87" spans="1:7" x14ac:dyDescent="0.2">
      <c r="E87" s="114"/>
    </row>
    <row r="88" spans="1:7" x14ac:dyDescent="0.2">
      <c r="E88" s="114"/>
    </row>
    <row r="89" spans="1:7" x14ac:dyDescent="0.2">
      <c r="E89" s="114"/>
    </row>
    <row r="90" spans="1:7" x14ac:dyDescent="0.2">
      <c r="A90" s="155"/>
      <c r="B90" s="155"/>
    </row>
    <row r="91" spans="1:7" x14ac:dyDescent="0.2">
      <c r="A91" s="154"/>
      <c r="B91" s="154"/>
      <c r="C91" s="157"/>
      <c r="D91" s="157"/>
      <c r="E91" s="158"/>
      <c r="F91" s="157"/>
      <c r="G91" s="159"/>
    </row>
    <row r="92" spans="1:7" x14ac:dyDescent="0.2">
      <c r="A92" s="160"/>
      <c r="B92" s="160"/>
      <c r="C92" s="154"/>
      <c r="D92" s="154"/>
      <c r="E92" s="161"/>
      <c r="F92" s="154"/>
      <c r="G92" s="154"/>
    </row>
    <row r="93" spans="1:7" x14ac:dyDescent="0.2">
      <c r="A93" s="154"/>
      <c r="B93" s="154"/>
      <c r="C93" s="154"/>
      <c r="D93" s="154"/>
      <c r="E93" s="161"/>
      <c r="F93" s="154"/>
      <c r="G93" s="154"/>
    </row>
    <row r="94" spans="1:7" x14ac:dyDescent="0.2">
      <c r="A94" s="154"/>
      <c r="B94" s="154"/>
      <c r="C94" s="154"/>
      <c r="D94" s="154"/>
      <c r="E94" s="161"/>
      <c r="F94" s="154"/>
      <c r="G94" s="154"/>
    </row>
    <row r="95" spans="1:7" x14ac:dyDescent="0.2">
      <c r="A95" s="154"/>
      <c r="B95" s="154"/>
      <c r="C95" s="154"/>
      <c r="D95" s="154"/>
      <c r="E95" s="161"/>
      <c r="F95" s="154"/>
      <c r="G95" s="154"/>
    </row>
    <row r="96" spans="1:7" x14ac:dyDescent="0.2">
      <c r="A96" s="154"/>
      <c r="B96" s="154"/>
      <c r="C96" s="154"/>
      <c r="D96" s="154"/>
      <c r="E96" s="161"/>
      <c r="F96" s="154"/>
      <c r="G96" s="154"/>
    </row>
    <row r="97" spans="1:7" x14ac:dyDescent="0.2">
      <c r="A97" s="154"/>
      <c r="B97" s="154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  <row r="104" spans="1:7" x14ac:dyDescent="0.2">
      <c r="A104" s="154"/>
      <c r="B104" s="154"/>
      <c r="C104" s="154"/>
      <c r="D104" s="154"/>
      <c r="E104" s="161"/>
      <c r="F104" s="154"/>
      <c r="G104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4294967293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4"/>
  <sheetViews>
    <sheetView showGridLines="0" showZeros="0" view="pageBreakPreview" zoomScaleNormal="100" zoomScaleSheetLayoutView="100" workbookViewId="0">
      <selection activeCell="F9" sqref="F9:F65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57" t="s">
        <v>57</v>
      </c>
      <c r="B1" s="257"/>
      <c r="C1" s="257"/>
      <c r="D1" s="257"/>
      <c r="E1" s="257"/>
      <c r="F1" s="257"/>
      <c r="G1" s="257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8" t="s">
        <v>5</v>
      </c>
      <c r="B3" s="259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60" t="s">
        <v>1</v>
      </c>
      <c r="B4" s="261"/>
      <c r="C4" s="124" t="s">
        <v>124</v>
      </c>
      <c r="D4" s="125"/>
      <c r="E4" s="262"/>
      <c r="F4" s="262"/>
      <c r="G4" s="263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100</v>
      </c>
      <c r="C7" s="136" t="s">
        <v>101</v>
      </c>
      <c r="D7" s="137"/>
      <c r="E7" s="138"/>
      <c r="F7" s="138"/>
      <c r="G7" s="139"/>
      <c r="H7" s="140"/>
      <c r="I7" s="140"/>
      <c r="O7" s="141">
        <v>1</v>
      </c>
    </row>
    <row r="8" spans="1:104" x14ac:dyDescent="0.2">
      <c r="A8" s="175"/>
      <c r="B8" s="185"/>
      <c r="C8" s="173" t="s">
        <v>194</v>
      </c>
      <c r="D8" s="172"/>
      <c r="E8" s="172"/>
      <c r="F8" s="188"/>
      <c r="G8" s="183">
        <f t="shared" ref="G8:G28" si="0">E8*F8</f>
        <v>0</v>
      </c>
      <c r="O8" s="141">
        <v>2</v>
      </c>
      <c r="AA8" s="114">
        <v>12</v>
      </c>
      <c r="AB8" s="114">
        <v>0</v>
      </c>
      <c r="AC8" s="114">
        <v>2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2.8459999999999999E-2</v>
      </c>
    </row>
    <row r="9" spans="1:104" x14ac:dyDescent="0.2">
      <c r="A9" s="175">
        <v>32</v>
      </c>
      <c r="B9" s="185">
        <v>732103</v>
      </c>
      <c r="C9" s="193" t="s">
        <v>193</v>
      </c>
      <c r="D9" s="172" t="s">
        <v>99</v>
      </c>
      <c r="E9" s="172">
        <v>1</v>
      </c>
      <c r="F9" s="188"/>
      <c r="G9" s="183">
        <f t="shared" si="0"/>
        <v>0</v>
      </c>
      <c r="O9" s="141">
        <v>4</v>
      </c>
      <c r="BA9" s="153">
        <f>SUM(BA7:BA8)</f>
        <v>0</v>
      </c>
      <c r="BB9" s="153">
        <f>SUM(BB7:BB8)</f>
        <v>0</v>
      </c>
      <c r="BC9" s="153">
        <f>SUM(BC7:BC8)</f>
        <v>0</v>
      </c>
      <c r="BD9" s="153">
        <f>SUM(BD7:BD8)</f>
        <v>0</v>
      </c>
      <c r="BE9" s="153">
        <f>SUM(BE7:BE8)</f>
        <v>0</v>
      </c>
    </row>
    <row r="10" spans="1:104" x14ac:dyDescent="0.2">
      <c r="A10" s="175"/>
      <c r="B10" s="185"/>
      <c r="C10" s="173" t="s">
        <v>192</v>
      </c>
      <c r="D10" s="172"/>
      <c r="E10" s="172"/>
      <c r="F10" s="188"/>
      <c r="G10" s="183">
        <f t="shared" si="0"/>
        <v>0</v>
      </c>
      <c r="H10" s="140"/>
      <c r="I10" s="140"/>
      <c r="O10" s="141">
        <v>1</v>
      </c>
    </row>
    <row r="11" spans="1:104" x14ac:dyDescent="0.2">
      <c r="A11" s="175">
        <v>33</v>
      </c>
      <c r="B11" s="185">
        <v>732104</v>
      </c>
      <c r="C11" s="193" t="s">
        <v>191</v>
      </c>
      <c r="D11" s="172" t="s">
        <v>99</v>
      </c>
      <c r="E11" s="172">
        <v>1</v>
      </c>
      <c r="F11" s="188"/>
      <c r="G11" s="183">
        <f t="shared" si="0"/>
        <v>0</v>
      </c>
      <c r="O11" s="141">
        <v>2</v>
      </c>
      <c r="AA11" s="114">
        <v>12</v>
      </c>
      <c r="AB11" s="114">
        <v>0</v>
      </c>
      <c r="AC11" s="114">
        <v>3</v>
      </c>
      <c r="AZ11" s="114">
        <v>1</v>
      </c>
      <c r="BA11" s="114">
        <f t="shared" ref="BA11:BA18" si="1">IF(AZ11=1,G11,0)</f>
        <v>0</v>
      </c>
      <c r="BB11" s="114">
        <f t="shared" ref="BB11:BB18" si="2">IF(AZ11=2,G11,0)</f>
        <v>0</v>
      </c>
      <c r="BC11" s="114">
        <f t="shared" ref="BC11:BC18" si="3">IF(AZ11=3,G11,0)</f>
        <v>0</v>
      </c>
      <c r="BD11" s="114">
        <f t="shared" ref="BD11:BD18" si="4">IF(AZ11=4,G11,0)</f>
        <v>0</v>
      </c>
      <c r="BE11" s="114">
        <f t="shared" ref="BE11:BE18" si="5">IF(AZ11=5,G11,0)</f>
        <v>0</v>
      </c>
      <c r="CZ11" s="114">
        <v>0</v>
      </c>
    </row>
    <row r="12" spans="1:104" x14ac:dyDescent="0.2">
      <c r="A12" s="175">
        <v>34</v>
      </c>
      <c r="B12" s="185">
        <v>732105</v>
      </c>
      <c r="C12" s="180" t="s">
        <v>224</v>
      </c>
      <c r="D12" s="172"/>
      <c r="E12" s="172"/>
      <c r="F12" s="188"/>
      <c r="G12" s="183"/>
      <c r="O12" s="141">
        <v>2</v>
      </c>
      <c r="AA12" s="114">
        <v>12</v>
      </c>
      <c r="AB12" s="114">
        <v>0</v>
      </c>
      <c r="AC12" s="114">
        <v>4</v>
      </c>
      <c r="AZ12" s="114">
        <v>1</v>
      </c>
      <c r="BA12" s="114">
        <f t="shared" si="1"/>
        <v>0</v>
      </c>
      <c r="BB12" s="114">
        <f t="shared" si="2"/>
        <v>0</v>
      </c>
      <c r="BC12" s="114">
        <f t="shared" si="3"/>
        <v>0</v>
      </c>
      <c r="BD12" s="114">
        <f t="shared" si="4"/>
        <v>0</v>
      </c>
      <c r="BE12" s="114">
        <f t="shared" si="5"/>
        <v>0</v>
      </c>
      <c r="CZ12" s="114">
        <v>0</v>
      </c>
    </row>
    <row r="13" spans="1:104" x14ac:dyDescent="0.2">
      <c r="A13" s="175"/>
      <c r="B13" s="185"/>
      <c r="C13" s="180" t="s">
        <v>223</v>
      </c>
      <c r="D13" s="172" t="s">
        <v>99</v>
      </c>
      <c r="E13" s="172">
        <v>2</v>
      </c>
      <c r="F13" s="188"/>
      <c r="G13" s="183">
        <f t="shared" ref="G13" si="6">E13*F13</f>
        <v>0</v>
      </c>
      <c r="O13" s="141"/>
    </row>
    <row r="14" spans="1:104" x14ac:dyDescent="0.2">
      <c r="A14" s="175">
        <v>35</v>
      </c>
      <c r="B14" s="194">
        <v>732304</v>
      </c>
      <c r="C14" s="180" t="s">
        <v>190</v>
      </c>
      <c r="D14" s="172" t="s">
        <v>99</v>
      </c>
      <c r="E14" s="172">
        <v>1</v>
      </c>
      <c r="F14" s="188"/>
      <c r="G14" s="183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75">
        <v>36</v>
      </c>
      <c r="B15" s="185">
        <v>732305</v>
      </c>
      <c r="C15" s="180" t="s">
        <v>189</v>
      </c>
      <c r="D15" s="172" t="s">
        <v>99</v>
      </c>
      <c r="E15" s="172">
        <v>1</v>
      </c>
      <c r="F15" s="188"/>
      <c r="G15" s="183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75">
        <v>37</v>
      </c>
      <c r="B16" s="185">
        <v>732306</v>
      </c>
      <c r="C16" s="177" t="s">
        <v>188</v>
      </c>
      <c r="D16" s="172" t="s">
        <v>99</v>
      </c>
      <c r="E16" s="172">
        <v>1</v>
      </c>
      <c r="F16" s="188"/>
      <c r="G16" s="183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ht="22.5" x14ac:dyDescent="0.2">
      <c r="A17" s="175">
        <v>38</v>
      </c>
      <c r="B17" s="194" t="s">
        <v>187</v>
      </c>
      <c r="C17" s="177" t="s">
        <v>186</v>
      </c>
      <c r="D17" s="172" t="s">
        <v>99</v>
      </c>
      <c r="E17" s="172">
        <v>1</v>
      </c>
      <c r="F17" s="188"/>
      <c r="G17" s="183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75"/>
      <c r="B18" s="185"/>
      <c r="C18" s="173" t="s">
        <v>185</v>
      </c>
      <c r="D18" s="172"/>
      <c r="E18" s="172"/>
      <c r="F18" s="188"/>
      <c r="G18" s="183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75">
        <v>39</v>
      </c>
      <c r="B19" s="185">
        <v>733305</v>
      </c>
      <c r="C19" s="193" t="s">
        <v>184</v>
      </c>
      <c r="D19" s="172" t="s">
        <v>131</v>
      </c>
      <c r="E19" s="172">
        <v>28</v>
      </c>
      <c r="F19" s="188"/>
      <c r="G19" s="183">
        <f t="shared" si="0"/>
        <v>0</v>
      </c>
      <c r="O19" s="141">
        <v>4</v>
      </c>
      <c r="BA19" s="153">
        <f>SUM(BA10:BA18)</f>
        <v>0</v>
      </c>
      <c r="BB19" s="153">
        <f>SUM(BB10:BB18)</f>
        <v>0</v>
      </c>
      <c r="BC19" s="153">
        <f>SUM(BC10:BC18)</f>
        <v>0</v>
      </c>
      <c r="BD19" s="153">
        <f>SUM(BD10:BD18)</f>
        <v>0</v>
      </c>
      <c r="BE19" s="153">
        <f>SUM(BE10:BE18)</f>
        <v>0</v>
      </c>
    </row>
    <row r="20" spans="1:104" x14ac:dyDescent="0.2">
      <c r="A20" s="175"/>
      <c r="B20" s="185"/>
      <c r="C20" s="173" t="s">
        <v>183</v>
      </c>
      <c r="D20" s="191"/>
      <c r="E20" s="172"/>
      <c r="F20" s="188"/>
      <c r="G20" s="183">
        <f t="shared" si="0"/>
        <v>0</v>
      </c>
      <c r="H20" s="140"/>
      <c r="I20" s="140"/>
      <c r="O20" s="141">
        <v>1</v>
      </c>
    </row>
    <row r="21" spans="1:104" x14ac:dyDescent="0.2">
      <c r="A21" s="175">
        <v>40</v>
      </c>
      <c r="B21" s="185">
        <v>733306</v>
      </c>
      <c r="C21" s="192" t="s">
        <v>182</v>
      </c>
      <c r="D21" s="191" t="s">
        <v>131</v>
      </c>
      <c r="E21" s="172">
        <v>22</v>
      </c>
      <c r="F21" s="188"/>
      <c r="G21" s="183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x14ac:dyDescent="0.2">
      <c r="A22" s="175">
        <v>41</v>
      </c>
      <c r="B22" s="185">
        <v>733171</v>
      </c>
      <c r="C22" s="179" t="s">
        <v>181</v>
      </c>
      <c r="D22" s="172"/>
      <c r="E22" s="172"/>
      <c r="F22" s="188"/>
      <c r="G22" s="183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75"/>
      <c r="B23" s="185"/>
      <c r="C23" s="179" t="s">
        <v>180</v>
      </c>
      <c r="D23" s="172" t="s">
        <v>131</v>
      </c>
      <c r="E23" s="172">
        <v>10</v>
      </c>
      <c r="F23" s="188"/>
      <c r="G23" s="183">
        <f t="shared" si="0"/>
        <v>0</v>
      </c>
      <c r="H23" s="140"/>
      <c r="I23" s="140"/>
      <c r="O23" s="141">
        <v>1</v>
      </c>
    </row>
    <row r="24" spans="1:104" x14ac:dyDescent="0.2">
      <c r="A24" s="175">
        <v>42</v>
      </c>
      <c r="B24" s="185">
        <v>733307</v>
      </c>
      <c r="C24" s="173" t="s">
        <v>179</v>
      </c>
      <c r="D24" s="172" t="s">
        <v>138</v>
      </c>
      <c r="E24" s="172">
        <v>6</v>
      </c>
      <c r="F24" s="188"/>
      <c r="G24" s="183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75">
        <v>43</v>
      </c>
      <c r="B25" s="185">
        <v>733308</v>
      </c>
      <c r="C25" s="173" t="s">
        <v>178</v>
      </c>
      <c r="D25" s="172" t="s">
        <v>138</v>
      </c>
      <c r="E25" s="172">
        <v>6</v>
      </c>
      <c r="F25" s="188"/>
      <c r="G25" s="183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x14ac:dyDescent="0.2">
      <c r="A26" s="175">
        <v>44</v>
      </c>
      <c r="B26" s="185">
        <v>733309</v>
      </c>
      <c r="C26" s="190" t="s">
        <v>177</v>
      </c>
      <c r="D26" s="172"/>
      <c r="E26" s="172"/>
      <c r="F26" s="188"/>
      <c r="G26" s="183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75">
        <v>45</v>
      </c>
      <c r="B27" s="185">
        <v>767103</v>
      </c>
      <c r="C27" s="190" t="s">
        <v>225</v>
      </c>
      <c r="D27" s="172" t="s">
        <v>226</v>
      </c>
      <c r="E27" s="172">
        <v>1</v>
      </c>
      <c r="F27" s="188"/>
      <c r="G27" s="183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 x14ac:dyDescent="0.2">
      <c r="A28" s="175"/>
      <c r="B28" s="185"/>
      <c r="C28" s="189" t="s">
        <v>176</v>
      </c>
      <c r="D28" s="172" t="s">
        <v>138</v>
      </c>
      <c r="E28" s="172">
        <v>1</v>
      </c>
      <c r="F28" s="188"/>
      <c r="G28" s="183">
        <f t="shared" si="0"/>
        <v>0</v>
      </c>
      <c r="H28" s="140"/>
      <c r="I28" s="140"/>
      <c r="O28" s="141">
        <v>1</v>
      </c>
    </row>
    <row r="29" spans="1:104" x14ac:dyDescent="0.2">
      <c r="A29" s="175">
        <v>49</v>
      </c>
      <c r="B29" s="185">
        <v>734127</v>
      </c>
      <c r="C29" s="189" t="s">
        <v>175</v>
      </c>
      <c r="D29" s="172"/>
      <c r="E29" s="172"/>
      <c r="F29" s="188"/>
      <c r="G29" s="183"/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75">
        <v>50</v>
      </c>
      <c r="B30" s="185">
        <v>734128</v>
      </c>
      <c r="C30" s="180" t="s">
        <v>174</v>
      </c>
      <c r="D30" s="172" t="s">
        <v>138</v>
      </c>
      <c r="E30" s="172">
        <v>1</v>
      </c>
      <c r="F30" s="188"/>
      <c r="G30" s="183">
        <f t="shared" ref="G30:G64" si="7">E30*F30</f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75">
        <v>51</v>
      </c>
      <c r="B31" s="185">
        <v>734129</v>
      </c>
      <c r="C31" s="180" t="s">
        <v>173</v>
      </c>
      <c r="D31" s="172" t="s">
        <v>138</v>
      </c>
      <c r="E31" s="172">
        <v>1</v>
      </c>
      <c r="F31" s="188"/>
      <c r="G31" s="183">
        <f t="shared" si="7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 x14ac:dyDescent="0.2">
      <c r="A32" s="175"/>
      <c r="B32" s="185"/>
      <c r="C32" s="189" t="s">
        <v>227</v>
      </c>
      <c r="D32" s="172"/>
      <c r="E32" s="172"/>
      <c r="F32" s="188"/>
      <c r="G32" s="183">
        <f t="shared" si="7"/>
        <v>0</v>
      </c>
      <c r="H32" s="140"/>
      <c r="I32" s="140"/>
      <c r="O32" s="141">
        <v>1</v>
      </c>
    </row>
    <row r="33" spans="1:7" x14ac:dyDescent="0.2">
      <c r="A33" s="175"/>
      <c r="B33" s="185"/>
      <c r="C33" s="189" t="s">
        <v>172</v>
      </c>
      <c r="D33" s="172"/>
      <c r="E33" s="172"/>
      <c r="F33" s="188"/>
      <c r="G33" s="183">
        <f t="shared" si="7"/>
        <v>0</v>
      </c>
    </row>
    <row r="34" spans="1:7" x14ac:dyDescent="0.2">
      <c r="A34" s="175">
        <v>52</v>
      </c>
      <c r="B34" s="185">
        <v>734130</v>
      </c>
      <c r="C34" s="189" t="s">
        <v>171</v>
      </c>
      <c r="D34" s="172" t="s">
        <v>138</v>
      </c>
      <c r="E34" s="172">
        <v>1</v>
      </c>
      <c r="F34" s="188"/>
      <c r="G34" s="183">
        <f t="shared" si="7"/>
        <v>0</v>
      </c>
    </row>
    <row r="35" spans="1:7" x14ac:dyDescent="0.2">
      <c r="A35" s="175">
        <v>53</v>
      </c>
      <c r="B35" s="185">
        <v>734131</v>
      </c>
      <c r="C35" s="177" t="s">
        <v>170</v>
      </c>
      <c r="D35" s="176" t="s">
        <v>131</v>
      </c>
      <c r="E35" s="172">
        <v>1</v>
      </c>
      <c r="F35" s="188"/>
      <c r="G35" s="183">
        <f t="shared" si="7"/>
        <v>0</v>
      </c>
    </row>
    <row r="36" spans="1:7" x14ac:dyDescent="0.2">
      <c r="A36" s="187">
        <v>54</v>
      </c>
      <c r="B36" s="181" t="s">
        <v>169</v>
      </c>
      <c r="C36" s="180" t="s">
        <v>168</v>
      </c>
      <c r="D36" s="172" t="s">
        <v>138</v>
      </c>
      <c r="E36" s="172">
        <v>1</v>
      </c>
      <c r="F36" s="184"/>
      <c r="G36" s="183">
        <f t="shared" si="7"/>
        <v>0</v>
      </c>
    </row>
    <row r="37" spans="1:7" x14ac:dyDescent="0.2">
      <c r="A37" s="186">
        <v>55</v>
      </c>
      <c r="B37" s="185">
        <v>734133</v>
      </c>
      <c r="C37" s="180" t="s">
        <v>167</v>
      </c>
      <c r="D37" s="172" t="s">
        <v>138</v>
      </c>
      <c r="E37" s="172">
        <v>1</v>
      </c>
      <c r="F37" s="184"/>
      <c r="G37" s="183">
        <f t="shared" si="7"/>
        <v>0</v>
      </c>
    </row>
    <row r="38" spans="1:7" x14ac:dyDescent="0.2">
      <c r="A38" s="186">
        <v>56</v>
      </c>
      <c r="B38" s="185">
        <v>734135</v>
      </c>
      <c r="C38" s="180" t="s">
        <v>166</v>
      </c>
      <c r="D38" s="172" t="s">
        <v>138</v>
      </c>
      <c r="E38" s="172">
        <v>1</v>
      </c>
      <c r="F38" s="184"/>
      <c r="G38" s="183">
        <f t="shared" si="7"/>
        <v>0</v>
      </c>
    </row>
    <row r="39" spans="1:7" x14ac:dyDescent="0.2">
      <c r="A39" s="186">
        <v>57</v>
      </c>
      <c r="B39" s="185">
        <v>734136</v>
      </c>
      <c r="C39" s="180" t="s">
        <v>165</v>
      </c>
      <c r="D39" s="172" t="s">
        <v>138</v>
      </c>
      <c r="E39" s="172">
        <v>12</v>
      </c>
      <c r="F39" s="184"/>
      <c r="G39" s="183">
        <f t="shared" si="7"/>
        <v>0</v>
      </c>
    </row>
    <row r="40" spans="1:7" x14ac:dyDescent="0.2">
      <c r="A40" s="186">
        <v>58</v>
      </c>
      <c r="B40" s="185">
        <v>734137</v>
      </c>
      <c r="C40" s="180" t="s">
        <v>164</v>
      </c>
      <c r="D40" s="172" t="s">
        <v>138</v>
      </c>
      <c r="E40" s="172">
        <v>6</v>
      </c>
      <c r="F40" s="184"/>
      <c r="G40" s="183">
        <f t="shared" si="7"/>
        <v>0</v>
      </c>
    </row>
    <row r="41" spans="1:7" x14ac:dyDescent="0.2">
      <c r="A41" s="186">
        <v>59</v>
      </c>
      <c r="B41" s="185">
        <v>734138</v>
      </c>
      <c r="C41" s="180" t="s">
        <v>163</v>
      </c>
      <c r="D41" s="172" t="s">
        <v>138</v>
      </c>
      <c r="E41" s="172">
        <v>2</v>
      </c>
      <c r="F41" s="184"/>
      <c r="G41" s="183">
        <f t="shared" si="7"/>
        <v>0</v>
      </c>
    </row>
    <row r="42" spans="1:7" x14ac:dyDescent="0.2">
      <c r="A42" s="182">
        <v>60</v>
      </c>
      <c r="B42" s="181" t="s">
        <v>162</v>
      </c>
      <c r="C42" s="180" t="s">
        <v>161</v>
      </c>
      <c r="D42" s="172" t="s">
        <v>138</v>
      </c>
      <c r="E42" s="172">
        <v>6</v>
      </c>
      <c r="F42" s="210"/>
      <c r="G42" s="183">
        <f t="shared" si="7"/>
        <v>0</v>
      </c>
    </row>
    <row r="43" spans="1:7" x14ac:dyDescent="0.2">
      <c r="A43" s="175">
        <v>61</v>
      </c>
      <c r="B43" s="174">
        <v>734140</v>
      </c>
      <c r="C43" s="173" t="s">
        <v>157</v>
      </c>
      <c r="D43" s="172" t="s">
        <v>138</v>
      </c>
      <c r="E43" s="171">
        <v>5</v>
      </c>
      <c r="F43" s="147"/>
      <c r="G43" s="183">
        <f t="shared" si="7"/>
        <v>0</v>
      </c>
    </row>
    <row r="44" spans="1:7" x14ac:dyDescent="0.2">
      <c r="A44" s="175">
        <v>62</v>
      </c>
      <c r="B44" s="174">
        <v>734141</v>
      </c>
      <c r="C44" s="173" t="s">
        <v>160</v>
      </c>
      <c r="D44" s="172" t="s">
        <v>138</v>
      </c>
      <c r="E44" s="171">
        <v>2</v>
      </c>
      <c r="F44" s="147"/>
      <c r="G44" s="183">
        <f t="shared" si="7"/>
        <v>0</v>
      </c>
    </row>
    <row r="45" spans="1:7" x14ac:dyDescent="0.2">
      <c r="A45" s="175">
        <v>63</v>
      </c>
      <c r="B45" s="174">
        <v>734142</v>
      </c>
      <c r="C45" s="173" t="s">
        <v>159</v>
      </c>
      <c r="D45" s="172" t="s">
        <v>138</v>
      </c>
      <c r="E45" s="171">
        <v>2</v>
      </c>
      <c r="F45" s="147"/>
      <c r="G45" s="183">
        <f t="shared" si="7"/>
        <v>0</v>
      </c>
    </row>
    <row r="46" spans="1:7" x14ac:dyDescent="0.2">
      <c r="A46" s="175">
        <v>64</v>
      </c>
      <c r="B46" s="174">
        <v>734143</v>
      </c>
      <c r="C46" s="173" t="s">
        <v>157</v>
      </c>
      <c r="D46" s="172" t="s">
        <v>138</v>
      </c>
      <c r="E46" s="171">
        <v>1</v>
      </c>
      <c r="F46" s="147"/>
      <c r="G46" s="183">
        <f t="shared" si="7"/>
        <v>0</v>
      </c>
    </row>
    <row r="47" spans="1:7" x14ac:dyDescent="0.2">
      <c r="A47" s="175">
        <v>65</v>
      </c>
      <c r="B47" s="174">
        <v>734144</v>
      </c>
      <c r="C47" s="179" t="s">
        <v>158</v>
      </c>
      <c r="D47" s="172" t="s">
        <v>138</v>
      </c>
      <c r="E47" s="171">
        <v>2</v>
      </c>
      <c r="F47" s="147"/>
      <c r="G47" s="183">
        <f t="shared" si="7"/>
        <v>0</v>
      </c>
    </row>
    <row r="48" spans="1:7" x14ac:dyDescent="0.2">
      <c r="A48" s="175">
        <v>66</v>
      </c>
      <c r="B48" s="174">
        <v>734145</v>
      </c>
      <c r="C48" s="173" t="s">
        <v>157</v>
      </c>
      <c r="D48" s="172" t="s">
        <v>138</v>
      </c>
      <c r="E48" s="171">
        <v>1</v>
      </c>
      <c r="F48" s="147"/>
      <c r="G48" s="211">
        <f t="shared" si="7"/>
        <v>0</v>
      </c>
    </row>
    <row r="49" spans="1:7" x14ac:dyDescent="0.2">
      <c r="A49" s="175">
        <v>67</v>
      </c>
      <c r="B49" s="174">
        <v>734146</v>
      </c>
      <c r="C49" s="173" t="s">
        <v>156</v>
      </c>
      <c r="D49" s="172" t="s">
        <v>138</v>
      </c>
      <c r="E49" s="171">
        <v>1</v>
      </c>
      <c r="F49" s="147"/>
      <c r="G49" s="211">
        <f t="shared" si="7"/>
        <v>0</v>
      </c>
    </row>
    <row r="50" spans="1:7" x14ac:dyDescent="0.2">
      <c r="A50" s="175">
        <v>68</v>
      </c>
      <c r="B50" s="174">
        <v>734147</v>
      </c>
      <c r="C50" s="173" t="s">
        <v>155</v>
      </c>
      <c r="D50" s="172" t="s">
        <v>138</v>
      </c>
      <c r="E50" s="171">
        <v>1</v>
      </c>
      <c r="F50" s="147"/>
      <c r="G50" s="211">
        <f t="shared" si="7"/>
        <v>0</v>
      </c>
    </row>
    <row r="51" spans="1:7" x14ac:dyDescent="0.2">
      <c r="A51" s="175">
        <v>69</v>
      </c>
      <c r="B51" s="178" t="s">
        <v>154</v>
      </c>
      <c r="C51" s="173" t="s">
        <v>153</v>
      </c>
      <c r="D51" s="172" t="s">
        <v>138</v>
      </c>
      <c r="E51" s="171">
        <v>6</v>
      </c>
      <c r="F51" s="147"/>
      <c r="G51" s="211">
        <f t="shared" si="7"/>
        <v>0</v>
      </c>
    </row>
    <row r="52" spans="1:7" x14ac:dyDescent="0.2">
      <c r="A52" s="175">
        <v>70</v>
      </c>
      <c r="B52" s="174">
        <v>734149</v>
      </c>
      <c r="C52" s="173" t="s">
        <v>152</v>
      </c>
      <c r="D52" s="172" t="s">
        <v>138</v>
      </c>
      <c r="E52" s="171">
        <v>1</v>
      </c>
      <c r="F52" s="147"/>
      <c r="G52" s="211">
        <f t="shared" si="7"/>
        <v>0</v>
      </c>
    </row>
    <row r="53" spans="1:7" x14ac:dyDescent="0.2">
      <c r="A53" s="175">
        <v>71</v>
      </c>
      <c r="B53" s="174">
        <v>734150</v>
      </c>
      <c r="C53" s="173" t="s">
        <v>151</v>
      </c>
      <c r="D53" s="172"/>
      <c r="E53" s="171"/>
      <c r="F53" s="147"/>
      <c r="G53" s="211">
        <f t="shared" si="7"/>
        <v>0</v>
      </c>
    </row>
    <row r="54" spans="1:7" x14ac:dyDescent="0.2">
      <c r="A54" s="175">
        <v>72</v>
      </c>
      <c r="B54" s="174">
        <v>783103</v>
      </c>
      <c r="C54" s="173" t="s">
        <v>150</v>
      </c>
      <c r="D54" s="172" t="s">
        <v>131</v>
      </c>
      <c r="E54" s="171">
        <v>18</v>
      </c>
      <c r="F54" s="147"/>
      <c r="G54" s="211">
        <f t="shared" si="7"/>
        <v>0</v>
      </c>
    </row>
    <row r="55" spans="1:7" x14ac:dyDescent="0.2">
      <c r="A55" s="175">
        <v>73</v>
      </c>
      <c r="B55" s="174">
        <v>783104</v>
      </c>
      <c r="C55" s="173" t="s">
        <v>149</v>
      </c>
      <c r="D55" s="172" t="s">
        <v>131</v>
      </c>
      <c r="E55" s="171">
        <v>22</v>
      </c>
      <c r="F55" s="147"/>
      <c r="G55" s="211">
        <f t="shared" si="7"/>
        <v>0</v>
      </c>
    </row>
    <row r="56" spans="1:7" x14ac:dyDescent="0.2">
      <c r="A56" s="175">
        <v>74</v>
      </c>
      <c r="B56" s="174">
        <v>783105</v>
      </c>
      <c r="C56" s="173" t="s">
        <v>132</v>
      </c>
      <c r="D56" s="172" t="s">
        <v>131</v>
      </c>
      <c r="E56" s="171">
        <v>10</v>
      </c>
      <c r="F56" s="147"/>
      <c r="G56" s="211">
        <f t="shared" si="7"/>
        <v>0</v>
      </c>
    </row>
    <row r="57" spans="1:7" x14ac:dyDescent="0.2">
      <c r="A57" s="175">
        <v>75</v>
      </c>
      <c r="B57" s="174">
        <v>713414</v>
      </c>
      <c r="C57" s="173" t="s">
        <v>148</v>
      </c>
      <c r="D57" s="172" t="s">
        <v>131</v>
      </c>
      <c r="E57" s="171">
        <v>20</v>
      </c>
      <c r="F57" s="147"/>
      <c r="G57" s="211">
        <f t="shared" si="7"/>
        <v>0</v>
      </c>
    </row>
    <row r="58" spans="1:7" x14ac:dyDescent="0.2">
      <c r="A58" s="175"/>
      <c r="B58" s="174"/>
      <c r="C58" s="173" t="s">
        <v>147</v>
      </c>
      <c r="D58" s="172"/>
      <c r="E58" s="171"/>
      <c r="F58" s="147"/>
      <c r="G58" s="211">
        <f t="shared" si="7"/>
        <v>0</v>
      </c>
    </row>
    <row r="59" spans="1:7" x14ac:dyDescent="0.2">
      <c r="A59" s="175">
        <v>76</v>
      </c>
      <c r="B59" s="174">
        <v>713415</v>
      </c>
      <c r="C59" s="177" t="s">
        <v>146</v>
      </c>
      <c r="D59" s="172" t="s">
        <v>131</v>
      </c>
      <c r="E59" s="171">
        <v>6</v>
      </c>
      <c r="F59" s="147"/>
      <c r="G59" s="211">
        <f t="shared" si="7"/>
        <v>0</v>
      </c>
    </row>
    <row r="60" spans="1:7" x14ac:dyDescent="0.2">
      <c r="A60" s="175"/>
      <c r="B60" s="178"/>
      <c r="C60" s="173" t="s">
        <v>145</v>
      </c>
      <c r="D60" s="172"/>
      <c r="E60" s="171"/>
      <c r="F60" s="147"/>
      <c r="G60" s="211">
        <f t="shared" si="7"/>
        <v>0</v>
      </c>
    </row>
    <row r="61" spans="1:7" x14ac:dyDescent="0.2">
      <c r="A61" s="175">
        <v>77</v>
      </c>
      <c r="B61" s="174">
        <v>713416</v>
      </c>
      <c r="C61" s="177" t="s">
        <v>144</v>
      </c>
      <c r="D61" s="172" t="s">
        <v>131</v>
      </c>
      <c r="E61" s="171">
        <v>22</v>
      </c>
      <c r="F61" s="147"/>
      <c r="G61" s="211">
        <f t="shared" si="7"/>
        <v>0</v>
      </c>
    </row>
    <row r="62" spans="1:7" x14ac:dyDescent="0.2">
      <c r="A62" s="175">
        <v>78</v>
      </c>
      <c r="B62" s="174">
        <v>733310</v>
      </c>
      <c r="C62" s="173" t="s">
        <v>130</v>
      </c>
      <c r="D62" s="176" t="s">
        <v>99</v>
      </c>
      <c r="E62" s="171">
        <v>1</v>
      </c>
      <c r="F62" s="147"/>
      <c r="G62" s="211">
        <f t="shared" si="7"/>
        <v>0</v>
      </c>
    </row>
    <row r="63" spans="1:7" x14ac:dyDescent="0.2">
      <c r="A63" s="175">
        <v>79</v>
      </c>
      <c r="B63" s="174">
        <v>767104</v>
      </c>
      <c r="C63" s="173" t="s">
        <v>129</v>
      </c>
      <c r="D63" s="172" t="s">
        <v>99</v>
      </c>
      <c r="E63" s="171">
        <v>1</v>
      </c>
      <c r="F63" s="147"/>
      <c r="G63" s="211">
        <f t="shared" si="7"/>
        <v>0</v>
      </c>
    </row>
    <row r="64" spans="1:7" x14ac:dyDescent="0.2">
      <c r="A64" s="175">
        <v>80</v>
      </c>
      <c r="B64" s="174">
        <v>737102</v>
      </c>
      <c r="C64" s="173" t="s">
        <v>128</v>
      </c>
      <c r="D64" s="172" t="s">
        <v>99</v>
      </c>
      <c r="E64" s="171">
        <v>1</v>
      </c>
      <c r="F64" s="147"/>
      <c r="G64" s="211">
        <f t="shared" si="7"/>
        <v>0</v>
      </c>
    </row>
    <row r="65" spans="1:7" s="197" customFormat="1" x14ac:dyDescent="0.2">
      <c r="A65" s="195"/>
      <c r="B65" s="195" t="s">
        <v>195</v>
      </c>
      <c r="C65" s="196" t="s">
        <v>196</v>
      </c>
      <c r="D65" s="195"/>
      <c r="E65" s="196"/>
      <c r="F65" s="167"/>
      <c r="G65" s="198">
        <f>SUM(G9:G64)</f>
        <v>0</v>
      </c>
    </row>
    <row r="66" spans="1:7" x14ac:dyDescent="0.2">
      <c r="E66" s="114"/>
    </row>
    <row r="67" spans="1:7" x14ac:dyDescent="0.2">
      <c r="E67" s="114"/>
    </row>
    <row r="68" spans="1:7" x14ac:dyDescent="0.2">
      <c r="E68" s="114"/>
    </row>
    <row r="69" spans="1:7" x14ac:dyDescent="0.2">
      <c r="E69" s="114"/>
    </row>
    <row r="70" spans="1:7" x14ac:dyDescent="0.2">
      <c r="E70" s="114"/>
    </row>
    <row r="71" spans="1:7" x14ac:dyDescent="0.2">
      <c r="E71" s="114"/>
    </row>
    <row r="72" spans="1:7" x14ac:dyDescent="0.2">
      <c r="E72" s="114"/>
    </row>
    <row r="73" spans="1:7" x14ac:dyDescent="0.2">
      <c r="E73" s="114"/>
    </row>
    <row r="74" spans="1:7" x14ac:dyDescent="0.2">
      <c r="E74" s="114"/>
    </row>
    <row r="75" spans="1:7" x14ac:dyDescent="0.2">
      <c r="E75" s="114"/>
    </row>
    <row r="76" spans="1:7" x14ac:dyDescent="0.2">
      <c r="E76" s="114"/>
    </row>
    <row r="77" spans="1:7" x14ac:dyDescent="0.2">
      <c r="E77" s="114"/>
    </row>
    <row r="78" spans="1:7" x14ac:dyDescent="0.2">
      <c r="E78" s="114"/>
    </row>
    <row r="79" spans="1:7" x14ac:dyDescent="0.2">
      <c r="E79" s="114"/>
    </row>
    <row r="80" spans="1:7" x14ac:dyDescent="0.2">
      <c r="E80" s="114"/>
    </row>
    <row r="81" spans="1:7" x14ac:dyDescent="0.2">
      <c r="E81" s="114"/>
    </row>
    <row r="82" spans="1:7" x14ac:dyDescent="0.2">
      <c r="E82" s="114"/>
    </row>
    <row r="83" spans="1:7" x14ac:dyDescent="0.2">
      <c r="E83" s="114"/>
    </row>
    <row r="84" spans="1:7" x14ac:dyDescent="0.2">
      <c r="E84" s="114"/>
    </row>
    <row r="85" spans="1:7" x14ac:dyDescent="0.2">
      <c r="E85" s="114"/>
    </row>
    <row r="86" spans="1:7" x14ac:dyDescent="0.2">
      <c r="E86" s="114"/>
    </row>
    <row r="87" spans="1:7" x14ac:dyDescent="0.2">
      <c r="E87" s="114"/>
    </row>
    <row r="88" spans="1:7" x14ac:dyDescent="0.2">
      <c r="E88" s="114"/>
    </row>
    <row r="89" spans="1:7" x14ac:dyDescent="0.2">
      <c r="E89" s="114"/>
    </row>
    <row r="90" spans="1:7" x14ac:dyDescent="0.2">
      <c r="A90" s="155"/>
      <c r="B90" s="155"/>
    </row>
    <row r="91" spans="1:7" x14ac:dyDescent="0.2">
      <c r="A91" s="154"/>
      <c r="B91" s="154"/>
      <c r="C91" s="157"/>
      <c r="D91" s="157"/>
      <c r="E91" s="158"/>
      <c r="F91" s="157"/>
      <c r="G91" s="159"/>
    </row>
    <row r="92" spans="1:7" x14ac:dyDescent="0.2">
      <c r="A92" s="160"/>
      <c r="B92" s="160"/>
      <c r="C92" s="154"/>
      <c r="D92" s="154"/>
      <c r="E92" s="161"/>
      <c r="F92" s="154"/>
      <c r="G92" s="154"/>
    </row>
    <row r="93" spans="1:7" x14ac:dyDescent="0.2">
      <c r="A93" s="154"/>
      <c r="B93" s="154"/>
      <c r="C93" s="154"/>
      <c r="D93" s="154"/>
      <c r="E93" s="161"/>
      <c r="F93" s="154"/>
      <c r="G93" s="154"/>
    </row>
    <row r="94" spans="1:7" x14ac:dyDescent="0.2">
      <c r="A94" s="154"/>
      <c r="B94" s="154"/>
      <c r="C94" s="154"/>
      <c r="D94" s="154"/>
      <c r="E94" s="161"/>
      <c r="F94" s="154"/>
      <c r="G94" s="154"/>
    </row>
    <row r="95" spans="1:7" x14ac:dyDescent="0.2">
      <c r="A95" s="154"/>
      <c r="B95" s="154"/>
      <c r="C95" s="154"/>
      <c r="D95" s="154"/>
      <c r="E95" s="161"/>
      <c r="F95" s="154"/>
      <c r="G95" s="154"/>
    </row>
    <row r="96" spans="1:7" x14ac:dyDescent="0.2">
      <c r="A96" s="154"/>
      <c r="B96" s="154"/>
      <c r="C96" s="154"/>
      <c r="D96" s="154"/>
      <c r="E96" s="161"/>
      <c r="F96" s="154"/>
      <c r="G96" s="154"/>
    </row>
    <row r="97" spans="1:7" x14ac:dyDescent="0.2">
      <c r="A97" s="154"/>
      <c r="B97" s="154"/>
      <c r="C97" s="154"/>
      <c r="D97" s="154"/>
      <c r="E97" s="161"/>
      <c r="F97" s="154"/>
      <c r="G97" s="154"/>
    </row>
    <row r="98" spans="1:7" x14ac:dyDescent="0.2">
      <c r="A98" s="154"/>
      <c r="B98" s="154"/>
      <c r="C98" s="154"/>
      <c r="D98" s="154"/>
      <c r="E98" s="161"/>
      <c r="F98" s="154"/>
      <c r="G98" s="154"/>
    </row>
    <row r="99" spans="1:7" x14ac:dyDescent="0.2">
      <c r="A99" s="154"/>
      <c r="B99" s="154"/>
      <c r="C99" s="154"/>
      <c r="D99" s="154"/>
      <c r="E99" s="161"/>
      <c r="F99" s="154"/>
      <c r="G99" s="154"/>
    </row>
    <row r="100" spans="1:7" x14ac:dyDescent="0.2">
      <c r="A100" s="154"/>
      <c r="B100" s="154"/>
      <c r="C100" s="154"/>
      <c r="D100" s="154"/>
      <c r="E100" s="161"/>
      <c r="F100" s="154"/>
      <c r="G100" s="154"/>
    </row>
    <row r="101" spans="1:7" x14ac:dyDescent="0.2">
      <c r="A101" s="154"/>
      <c r="B101" s="154"/>
      <c r="C101" s="154"/>
      <c r="D101" s="154"/>
      <c r="E101" s="161"/>
      <c r="F101" s="154"/>
      <c r="G101" s="154"/>
    </row>
    <row r="102" spans="1:7" x14ac:dyDescent="0.2">
      <c r="A102" s="154"/>
      <c r="B102" s="154"/>
      <c r="C102" s="154"/>
      <c r="D102" s="154"/>
      <c r="E102" s="161"/>
      <c r="F102" s="154"/>
      <c r="G102" s="154"/>
    </row>
    <row r="103" spans="1:7" x14ac:dyDescent="0.2">
      <c r="A103" s="154"/>
      <c r="B103" s="154"/>
      <c r="C103" s="154"/>
      <c r="D103" s="154"/>
      <c r="E103" s="161"/>
      <c r="F103" s="154"/>
      <c r="G103" s="154"/>
    </row>
    <row r="104" spans="1:7" x14ac:dyDescent="0.2">
      <c r="A104" s="154"/>
      <c r="B104" s="154"/>
      <c r="C104" s="154"/>
      <c r="D104" s="154"/>
      <c r="E104" s="161"/>
      <c r="F104" s="154"/>
      <c r="G104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6"/>
  <sheetViews>
    <sheetView showGridLines="0" showZeros="0" view="pageBreakPreview" zoomScaleNormal="100" zoomScaleSheetLayoutView="100" workbookViewId="0">
      <selection activeCell="F8" sqref="F8:F64"/>
    </sheetView>
  </sheetViews>
  <sheetFormatPr defaultRowHeight="12.75" x14ac:dyDescent="0.2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 x14ac:dyDescent="0.25">
      <c r="A1" s="257" t="s">
        <v>57</v>
      </c>
      <c r="B1" s="257"/>
      <c r="C1" s="257"/>
      <c r="D1" s="257"/>
      <c r="E1" s="257"/>
      <c r="F1" s="257"/>
      <c r="G1" s="257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58" t="s">
        <v>5</v>
      </c>
      <c r="B3" s="259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 x14ac:dyDescent="0.25">
      <c r="A4" s="260" t="s">
        <v>1</v>
      </c>
      <c r="B4" s="261"/>
      <c r="C4" s="124" t="s">
        <v>124</v>
      </c>
      <c r="D4" s="125"/>
      <c r="E4" s="262"/>
      <c r="F4" s="262"/>
      <c r="G4" s="263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340</v>
      </c>
      <c r="C7" s="136" t="s">
        <v>339</v>
      </c>
      <c r="D7" s="137"/>
      <c r="E7" s="138"/>
      <c r="F7" s="138"/>
      <c r="G7" s="139"/>
      <c r="H7" s="140"/>
      <c r="I7" s="140"/>
      <c r="O7" s="141">
        <v>1</v>
      </c>
    </row>
    <row r="8" spans="1:104" ht="22.5" x14ac:dyDescent="0.2">
      <c r="A8" s="170">
        <v>1</v>
      </c>
      <c r="B8" s="236" t="s">
        <v>241</v>
      </c>
      <c r="C8" s="231" t="s">
        <v>338</v>
      </c>
      <c r="D8" s="225" t="s">
        <v>138</v>
      </c>
      <c r="E8" s="238">
        <v>9</v>
      </c>
      <c r="F8" s="228"/>
      <c r="G8" s="147">
        <f t="shared" ref="G8:G29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70">
        <v>2</v>
      </c>
      <c r="B9" s="237" t="s">
        <v>337</v>
      </c>
      <c r="C9" s="231" t="s">
        <v>49</v>
      </c>
      <c r="D9" s="225" t="s">
        <v>138</v>
      </c>
      <c r="E9" s="229">
        <v>9</v>
      </c>
      <c r="F9" s="228"/>
      <c r="G9" s="168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70">
        <v>3</v>
      </c>
      <c r="B10" s="237" t="s">
        <v>336</v>
      </c>
      <c r="C10" s="231" t="s">
        <v>335</v>
      </c>
      <c r="D10" s="225" t="s">
        <v>138</v>
      </c>
      <c r="E10" s="229">
        <v>9</v>
      </c>
      <c r="F10" s="228"/>
      <c r="G10" s="168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 x14ac:dyDescent="0.2">
      <c r="A11" s="170" t="s">
        <v>334</v>
      </c>
      <c r="B11" s="237" t="s">
        <v>333</v>
      </c>
      <c r="C11" s="231" t="s">
        <v>332</v>
      </c>
      <c r="D11" s="225" t="s">
        <v>138</v>
      </c>
      <c r="E11" s="229">
        <v>3</v>
      </c>
      <c r="F11" s="228"/>
      <c r="G11" s="168">
        <f t="shared" si="0"/>
        <v>0</v>
      </c>
      <c r="H11" s="140"/>
      <c r="I11" s="140"/>
      <c r="O11" s="141">
        <v>1</v>
      </c>
    </row>
    <row r="12" spans="1:104" x14ac:dyDescent="0.2">
      <c r="A12" s="170" t="s">
        <v>331</v>
      </c>
      <c r="B12" s="237" t="s">
        <v>330</v>
      </c>
      <c r="C12" s="231" t="s">
        <v>49</v>
      </c>
      <c r="D12" s="225" t="s">
        <v>138</v>
      </c>
      <c r="E12" s="229">
        <v>3</v>
      </c>
      <c r="F12" s="228"/>
      <c r="G12" s="168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 x14ac:dyDescent="0.2">
      <c r="A13" s="170" t="s">
        <v>329</v>
      </c>
      <c r="B13" s="237" t="s">
        <v>328</v>
      </c>
      <c r="C13" s="231" t="s">
        <v>327</v>
      </c>
      <c r="D13" s="225" t="s">
        <v>138</v>
      </c>
      <c r="E13" s="229">
        <v>3</v>
      </c>
      <c r="F13" s="228"/>
      <c r="G13" s="168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 x14ac:dyDescent="0.2">
      <c r="A14" s="170" t="s">
        <v>326</v>
      </c>
      <c r="B14" s="237" t="s">
        <v>325</v>
      </c>
      <c r="C14" s="231" t="s">
        <v>324</v>
      </c>
      <c r="D14" s="225" t="s">
        <v>138</v>
      </c>
      <c r="E14" s="229">
        <v>1</v>
      </c>
      <c r="F14" s="228"/>
      <c r="G14" s="168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 x14ac:dyDescent="0.2">
      <c r="A15" s="170" t="s">
        <v>323</v>
      </c>
      <c r="B15" s="237" t="s">
        <v>322</v>
      </c>
      <c r="C15" s="231" t="s">
        <v>49</v>
      </c>
      <c r="D15" s="225" t="s">
        <v>138</v>
      </c>
      <c r="E15" s="229">
        <v>1</v>
      </c>
      <c r="F15" s="228"/>
      <c r="G15" s="168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 x14ac:dyDescent="0.2">
      <c r="A16" s="170" t="s">
        <v>321</v>
      </c>
      <c r="B16" s="237" t="s">
        <v>320</v>
      </c>
      <c r="C16" s="231" t="s">
        <v>319</v>
      </c>
      <c r="D16" s="225" t="s">
        <v>138</v>
      </c>
      <c r="E16" s="229">
        <v>2</v>
      </c>
      <c r="F16" s="228"/>
      <c r="G16" s="168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 x14ac:dyDescent="0.2">
      <c r="A17" s="170" t="s">
        <v>318</v>
      </c>
      <c r="B17" s="237" t="s">
        <v>317</v>
      </c>
      <c r="C17" s="231" t="s">
        <v>49</v>
      </c>
      <c r="D17" s="225" t="s">
        <v>138</v>
      </c>
      <c r="E17" s="229">
        <v>2</v>
      </c>
      <c r="F17" s="228"/>
      <c r="G17" s="168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x14ac:dyDescent="0.2">
      <c r="A18" s="170" t="s">
        <v>316</v>
      </c>
      <c r="B18" s="237" t="s">
        <v>315</v>
      </c>
      <c r="C18" s="231" t="s">
        <v>314</v>
      </c>
      <c r="D18" s="225" t="s">
        <v>138</v>
      </c>
      <c r="E18" s="229">
        <v>1</v>
      </c>
      <c r="F18" s="228"/>
      <c r="G18" s="168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 x14ac:dyDescent="0.2">
      <c r="A19" s="170" t="s">
        <v>313</v>
      </c>
      <c r="B19" s="237" t="s">
        <v>312</v>
      </c>
      <c r="C19" s="231" t="s">
        <v>49</v>
      </c>
      <c r="D19" s="225" t="s">
        <v>138</v>
      </c>
      <c r="E19" s="229">
        <v>1</v>
      </c>
      <c r="F19" s="228"/>
      <c r="G19" s="168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ht="22.5" x14ac:dyDescent="0.2">
      <c r="A20" s="170">
        <v>13</v>
      </c>
      <c r="B20" s="237" t="s">
        <v>311</v>
      </c>
      <c r="C20" s="231" t="s">
        <v>310</v>
      </c>
      <c r="D20" s="225" t="s">
        <v>138</v>
      </c>
      <c r="E20" s="229">
        <v>1</v>
      </c>
      <c r="F20" s="228"/>
      <c r="G20" s="168">
        <f t="shared" si="0"/>
        <v>0</v>
      </c>
      <c r="H20" s="140"/>
      <c r="I20" s="140"/>
      <c r="O20" s="141">
        <v>1</v>
      </c>
    </row>
    <row r="21" spans="1:104" x14ac:dyDescent="0.2">
      <c r="A21" s="170">
        <v>14</v>
      </c>
      <c r="B21" s="237" t="s">
        <v>309</v>
      </c>
      <c r="C21" s="231" t="s">
        <v>49</v>
      </c>
      <c r="D21" s="225" t="s">
        <v>138</v>
      </c>
      <c r="E21" s="229">
        <v>1</v>
      </c>
      <c r="F21" s="228"/>
      <c r="G21" s="233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 ht="22.5" x14ac:dyDescent="0.2">
      <c r="A22" s="170">
        <v>15</v>
      </c>
      <c r="B22" s="237" t="s">
        <v>308</v>
      </c>
      <c r="C22" s="231" t="s">
        <v>307</v>
      </c>
      <c r="D22" s="225" t="s">
        <v>138</v>
      </c>
      <c r="E22" s="229">
        <v>1</v>
      </c>
      <c r="F22" s="228"/>
      <c r="G22" s="168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x14ac:dyDescent="0.2">
      <c r="A23" s="170">
        <v>16</v>
      </c>
      <c r="B23" s="237" t="s">
        <v>306</v>
      </c>
      <c r="C23" s="231" t="s">
        <v>49</v>
      </c>
      <c r="D23" s="225" t="s">
        <v>138</v>
      </c>
      <c r="E23" s="229">
        <v>1</v>
      </c>
      <c r="F23" s="228"/>
      <c r="G23" s="233">
        <f t="shared" si="0"/>
        <v>0</v>
      </c>
      <c r="H23" s="140"/>
      <c r="I23" s="140"/>
      <c r="O23" s="141">
        <v>1</v>
      </c>
    </row>
    <row r="24" spans="1:104" ht="22.5" x14ac:dyDescent="0.2">
      <c r="A24" s="170">
        <v>17</v>
      </c>
      <c r="B24" s="237" t="s">
        <v>305</v>
      </c>
      <c r="C24" s="231" t="s">
        <v>304</v>
      </c>
      <c r="D24" s="225" t="s">
        <v>138</v>
      </c>
      <c r="E24" s="229">
        <v>1</v>
      </c>
      <c r="F24" s="228"/>
      <c r="G24" s="168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x14ac:dyDescent="0.2">
      <c r="A25" s="170">
        <v>18</v>
      </c>
      <c r="B25" s="237" t="s">
        <v>303</v>
      </c>
      <c r="C25" s="231" t="s">
        <v>49</v>
      </c>
      <c r="D25" s="225" t="s">
        <v>138</v>
      </c>
      <c r="E25" s="229">
        <v>1</v>
      </c>
      <c r="F25" s="228"/>
      <c r="G25" s="168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 ht="22.5" x14ac:dyDescent="0.2">
      <c r="A26" s="170">
        <v>19</v>
      </c>
      <c r="B26" s="237" t="s">
        <v>302</v>
      </c>
      <c r="C26" s="231" t="s">
        <v>301</v>
      </c>
      <c r="D26" s="225" t="s">
        <v>138</v>
      </c>
      <c r="E26" s="229">
        <v>1</v>
      </c>
      <c r="F26" s="228"/>
      <c r="G26" s="168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x14ac:dyDescent="0.2">
      <c r="A27" s="169">
        <v>20</v>
      </c>
      <c r="B27" s="237" t="s">
        <v>300</v>
      </c>
      <c r="C27" s="231" t="s">
        <v>49</v>
      </c>
      <c r="D27" s="225" t="s">
        <v>138</v>
      </c>
      <c r="E27" s="229">
        <v>1</v>
      </c>
      <c r="F27" s="228"/>
      <c r="G27" s="168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 x14ac:dyDescent="0.2">
      <c r="A28" s="169">
        <v>21</v>
      </c>
      <c r="B28" s="237" t="s">
        <v>299</v>
      </c>
      <c r="C28" s="231" t="s">
        <v>298</v>
      </c>
      <c r="D28" s="225"/>
      <c r="E28" s="229">
        <v>8</v>
      </c>
      <c r="F28" s="228"/>
      <c r="G28" s="168">
        <f t="shared" si="0"/>
        <v>0</v>
      </c>
      <c r="H28" s="140"/>
      <c r="I28" s="140"/>
      <c r="O28" s="141">
        <v>1</v>
      </c>
    </row>
    <row r="29" spans="1:104" x14ac:dyDescent="0.2">
      <c r="A29" s="169">
        <v>22</v>
      </c>
      <c r="B29" s="237" t="s">
        <v>297</v>
      </c>
      <c r="C29" s="231" t="s">
        <v>296</v>
      </c>
      <c r="D29" s="225" t="s">
        <v>138</v>
      </c>
      <c r="E29" s="229">
        <v>1</v>
      </c>
      <c r="F29" s="228"/>
      <c r="G29" s="168">
        <f t="shared" si="0"/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 x14ac:dyDescent="0.2">
      <c r="A30" s="169"/>
      <c r="B30" s="237"/>
      <c r="C30" s="231" t="s">
        <v>4</v>
      </c>
      <c r="D30" s="225" t="s">
        <v>4</v>
      </c>
      <c r="E30" s="229" t="s">
        <v>4</v>
      </c>
      <c r="F30" s="228"/>
      <c r="G30" s="168"/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 x14ac:dyDescent="0.2">
      <c r="A31" s="169"/>
      <c r="B31" s="237"/>
      <c r="C31" s="230" t="s">
        <v>295</v>
      </c>
      <c r="D31" s="225" t="s">
        <v>4</v>
      </c>
      <c r="E31" s="229" t="s">
        <v>4</v>
      </c>
      <c r="F31" s="228"/>
      <c r="G31" s="168"/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 x14ac:dyDescent="0.2">
      <c r="A32" s="170">
        <v>23</v>
      </c>
      <c r="B32" s="236" t="s">
        <v>294</v>
      </c>
      <c r="C32" s="231" t="s">
        <v>293</v>
      </c>
      <c r="D32" s="225" t="s">
        <v>131</v>
      </c>
      <c r="E32" s="229">
        <v>255</v>
      </c>
      <c r="F32" s="228"/>
      <c r="G32" s="168">
        <f t="shared" ref="G32:G51" si="6">E32*F32</f>
        <v>0</v>
      </c>
      <c r="H32" s="140"/>
      <c r="I32" s="140"/>
      <c r="O32" s="141">
        <v>1</v>
      </c>
    </row>
    <row r="33" spans="1:7" x14ac:dyDescent="0.2">
      <c r="A33" s="175">
        <v>24</v>
      </c>
      <c r="B33" s="213" t="s">
        <v>292</v>
      </c>
      <c r="C33" s="231" t="s">
        <v>49</v>
      </c>
      <c r="D33" s="225" t="s">
        <v>131</v>
      </c>
      <c r="E33" s="229">
        <v>255</v>
      </c>
      <c r="F33" s="228"/>
      <c r="G33" s="168">
        <f t="shared" si="6"/>
        <v>0</v>
      </c>
    </row>
    <row r="34" spans="1:7" x14ac:dyDescent="0.2">
      <c r="A34" s="175">
        <v>25</v>
      </c>
      <c r="B34" s="213" t="s">
        <v>291</v>
      </c>
      <c r="C34" s="231" t="s">
        <v>290</v>
      </c>
      <c r="D34" s="225" t="s">
        <v>131</v>
      </c>
      <c r="E34" s="229">
        <v>105</v>
      </c>
      <c r="F34" s="228"/>
      <c r="G34" s="168">
        <f t="shared" si="6"/>
        <v>0</v>
      </c>
    </row>
    <row r="35" spans="1:7" x14ac:dyDescent="0.2">
      <c r="A35" s="175">
        <v>26</v>
      </c>
      <c r="B35" s="213" t="s">
        <v>289</v>
      </c>
      <c r="C35" s="231" t="s">
        <v>49</v>
      </c>
      <c r="D35" s="225" t="s">
        <v>131</v>
      </c>
      <c r="E35" s="229">
        <v>105</v>
      </c>
      <c r="F35" s="228"/>
      <c r="G35" s="168">
        <f t="shared" si="6"/>
        <v>0</v>
      </c>
    </row>
    <row r="36" spans="1:7" x14ac:dyDescent="0.2">
      <c r="A36" s="175">
        <v>27</v>
      </c>
      <c r="B36" s="213" t="s">
        <v>288</v>
      </c>
      <c r="C36" s="231" t="s">
        <v>287</v>
      </c>
      <c r="D36" s="225" t="s">
        <v>131</v>
      </c>
      <c r="E36" s="229">
        <v>45</v>
      </c>
      <c r="F36" s="228"/>
      <c r="G36" s="168">
        <f t="shared" si="6"/>
        <v>0</v>
      </c>
    </row>
    <row r="37" spans="1:7" x14ac:dyDescent="0.2">
      <c r="A37" s="175">
        <v>28</v>
      </c>
      <c r="B37" s="213" t="s">
        <v>286</v>
      </c>
      <c r="C37" s="231" t="s">
        <v>49</v>
      </c>
      <c r="D37" s="225" t="s">
        <v>131</v>
      </c>
      <c r="E37" s="229">
        <v>45</v>
      </c>
      <c r="F37" s="228"/>
      <c r="G37" s="168">
        <f t="shared" si="6"/>
        <v>0</v>
      </c>
    </row>
    <row r="38" spans="1:7" x14ac:dyDescent="0.2">
      <c r="A38" s="175">
        <v>29</v>
      </c>
      <c r="B38" s="213" t="s">
        <v>285</v>
      </c>
      <c r="C38" s="231" t="s">
        <v>284</v>
      </c>
      <c r="D38" s="225" t="s">
        <v>131</v>
      </c>
      <c r="E38" s="229">
        <v>75</v>
      </c>
      <c r="F38" s="228"/>
      <c r="G38" s="168">
        <f t="shared" si="6"/>
        <v>0</v>
      </c>
    </row>
    <row r="39" spans="1:7" x14ac:dyDescent="0.2">
      <c r="A39" s="175">
        <v>30</v>
      </c>
      <c r="B39" s="213" t="s">
        <v>283</v>
      </c>
      <c r="C39" s="231" t="s">
        <v>49</v>
      </c>
      <c r="D39" s="225" t="s">
        <v>131</v>
      </c>
      <c r="E39" s="229">
        <v>75</v>
      </c>
      <c r="F39" s="228"/>
      <c r="G39" s="168">
        <f t="shared" si="6"/>
        <v>0</v>
      </c>
    </row>
    <row r="40" spans="1:7" x14ac:dyDescent="0.2">
      <c r="A40" s="175">
        <v>31</v>
      </c>
      <c r="B40" s="213" t="s">
        <v>282</v>
      </c>
      <c r="C40" s="231" t="s">
        <v>281</v>
      </c>
      <c r="D40" s="225" t="s">
        <v>131</v>
      </c>
      <c r="E40" s="229">
        <v>25</v>
      </c>
      <c r="F40" s="228"/>
      <c r="G40" s="168">
        <f t="shared" si="6"/>
        <v>0</v>
      </c>
    </row>
    <row r="41" spans="1:7" x14ac:dyDescent="0.2">
      <c r="A41" s="175">
        <v>32</v>
      </c>
      <c r="B41" s="213" t="s">
        <v>280</v>
      </c>
      <c r="C41" s="231" t="s">
        <v>49</v>
      </c>
      <c r="D41" s="225" t="s">
        <v>131</v>
      </c>
      <c r="E41" s="229">
        <v>25</v>
      </c>
      <c r="F41" s="228"/>
      <c r="G41" s="168">
        <f t="shared" si="6"/>
        <v>0</v>
      </c>
    </row>
    <row r="42" spans="1:7" x14ac:dyDescent="0.2">
      <c r="A42" s="175">
        <v>33</v>
      </c>
      <c r="B42" s="213" t="s">
        <v>279</v>
      </c>
      <c r="C42" s="231" t="s">
        <v>278</v>
      </c>
      <c r="D42" s="225" t="s">
        <v>131</v>
      </c>
      <c r="E42" s="229">
        <v>10</v>
      </c>
      <c r="F42" s="228"/>
      <c r="G42" s="168">
        <f t="shared" si="6"/>
        <v>0</v>
      </c>
    </row>
    <row r="43" spans="1:7" x14ac:dyDescent="0.2">
      <c r="A43" s="175">
        <v>34</v>
      </c>
      <c r="B43" s="213" t="s">
        <v>277</v>
      </c>
      <c r="C43" s="231" t="s">
        <v>49</v>
      </c>
      <c r="D43" s="225" t="s">
        <v>131</v>
      </c>
      <c r="E43" s="229">
        <v>10</v>
      </c>
      <c r="F43" s="228"/>
      <c r="G43" s="168">
        <f t="shared" si="6"/>
        <v>0</v>
      </c>
    </row>
    <row r="44" spans="1:7" x14ac:dyDescent="0.2">
      <c r="A44" s="175">
        <v>35</v>
      </c>
      <c r="B44" s="213" t="s">
        <v>276</v>
      </c>
      <c r="C44" s="231" t="s">
        <v>275</v>
      </c>
      <c r="D44" s="225" t="s">
        <v>138</v>
      </c>
      <c r="E44" s="229">
        <v>65</v>
      </c>
      <c r="F44" s="228"/>
      <c r="G44" s="168">
        <f t="shared" si="6"/>
        <v>0</v>
      </c>
    </row>
    <row r="45" spans="1:7" x14ac:dyDescent="0.2">
      <c r="A45" s="175">
        <v>36</v>
      </c>
      <c r="B45" s="213" t="s">
        <v>274</v>
      </c>
      <c r="C45" s="231" t="s">
        <v>49</v>
      </c>
      <c r="D45" s="225" t="s">
        <v>271</v>
      </c>
      <c r="E45" s="229">
        <v>65</v>
      </c>
      <c r="F45" s="228"/>
      <c r="G45" s="168">
        <f t="shared" si="6"/>
        <v>0</v>
      </c>
    </row>
    <row r="46" spans="1:7" x14ac:dyDescent="0.2">
      <c r="A46" s="175">
        <v>37</v>
      </c>
      <c r="B46" s="232" t="s">
        <v>273</v>
      </c>
      <c r="C46" s="231" t="s">
        <v>272</v>
      </c>
      <c r="D46" s="225" t="s">
        <v>271</v>
      </c>
      <c r="E46" s="229">
        <v>20</v>
      </c>
      <c r="F46" s="228"/>
      <c r="G46" s="168">
        <f t="shared" si="6"/>
        <v>0</v>
      </c>
    </row>
    <row r="47" spans="1:7" x14ac:dyDescent="0.2">
      <c r="A47" s="175">
        <v>38</v>
      </c>
      <c r="B47" s="213" t="s">
        <v>270</v>
      </c>
      <c r="C47" s="231" t="s">
        <v>269</v>
      </c>
      <c r="D47" s="225" t="s">
        <v>138</v>
      </c>
      <c r="E47" s="229">
        <v>5</v>
      </c>
      <c r="F47" s="228"/>
      <c r="G47" s="168">
        <f t="shared" si="6"/>
        <v>0</v>
      </c>
    </row>
    <row r="48" spans="1:7" x14ac:dyDescent="0.2">
      <c r="A48" s="235">
        <v>39</v>
      </c>
      <c r="B48" s="234" t="s">
        <v>268</v>
      </c>
      <c r="C48" s="231" t="s">
        <v>49</v>
      </c>
      <c r="D48" s="225" t="s">
        <v>138</v>
      </c>
      <c r="E48" s="229">
        <v>5</v>
      </c>
      <c r="F48" s="228"/>
      <c r="G48" s="168">
        <f t="shared" si="6"/>
        <v>0</v>
      </c>
    </row>
    <row r="49" spans="1:7" x14ac:dyDescent="0.2">
      <c r="A49" s="175">
        <v>40</v>
      </c>
      <c r="B49" s="213" t="s">
        <v>267</v>
      </c>
      <c r="C49" s="231" t="s">
        <v>266</v>
      </c>
      <c r="D49" s="225" t="s">
        <v>138</v>
      </c>
      <c r="E49" s="229">
        <v>20</v>
      </c>
      <c r="F49" s="228"/>
      <c r="G49" s="168">
        <f t="shared" si="6"/>
        <v>0</v>
      </c>
    </row>
    <row r="50" spans="1:7" x14ac:dyDescent="0.2">
      <c r="A50" s="175">
        <v>41</v>
      </c>
      <c r="B50" s="213" t="s">
        <v>265</v>
      </c>
      <c r="C50" s="231" t="s">
        <v>264</v>
      </c>
      <c r="D50" s="225" t="s">
        <v>131</v>
      </c>
      <c r="E50" s="229">
        <v>50</v>
      </c>
      <c r="F50" s="228"/>
      <c r="G50" s="233">
        <f t="shared" si="6"/>
        <v>0</v>
      </c>
    </row>
    <row r="51" spans="1:7" x14ac:dyDescent="0.2">
      <c r="A51" s="175"/>
      <c r="B51" s="213"/>
      <c r="C51" s="231"/>
      <c r="D51" s="225"/>
      <c r="E51" s="229"/>
      <c r="F51" s="228"/>
      <c r="G51" s="168">
        <f t="shared" si="6"/>
        <v>0</v>
      </c>
    </row>
    <row r="52" spans="1:7" x14ac:dyDescent="0.2">
      <c r="A52" s="175"/>
      <c r="B52" s="213"/>
      <c r="C52" s="230" t="s">
        <v>263</v>
      </c>
      <c r="D52" s="225" t="s">
        <v>262</v>
      </c>
      <c r="E52" s="229" t="s">
        <v>4</v>
      </c>
      <c r="F52" s="228"/>
      <c r="G52" s="168"/>
    </row>
    <row r="53" spans="1:7" ht="45" x14ac:dyDescent="0.2">
      <c r="A53" s="175">
        <v>44</v>
      </c>
      <c r="B53" s="213" t="s">
        <v>261</v>
      </c>
      <c r="C53" s="231" t="s">
        <v>260</v>
      </c>
      <c r="D53" s="225" t="s">
        <v>138</v>
      </c>
      <c r="E53" s="229">
        <v>1</v>
      </c>
      <c r="F53" s="228"/>
      <c r="G53" s="233">
        <f>E53*F53</f>
        <v>0</v>
      </c>
    </row>
    <row r="54" spans="1:7" x14ac:dyDescent="0.2">
      <c r="A54" s="175">
        <v>45</v>
      </c>
      <c r="B54" s="232" t="s">
        <v>259</v>
      </c>
      <c r="C54" s="231" t="s">
        <v>49</v>
      </c>
      <c r="D54" s="225" t="s">
        <v>131</v>
      </c>
      <c r="E54" s="229">
        <v>1</v>
      </c>
      <c r="F54" s="228"/>
      <c r="G54" s="168">
        <f>E54*F54</f>
        <v>0</v>
      </c>
    </row>
    <row r="55" spans="1:7" x14ac:dyDescent="0.2">
      <c r="A55" s="175">
        <v>46</v>
      </c>
      <c r="B55" s="213" t="s">
        <v>258</v>
      </c>
      <c r="C55" s="231" t="s">
        <v>257</v>
      </c>
      <c r="D55" s="225" t="s">
        <v>138</v>
      </c>
      <c r="E55" s="229">
        <v>1</v>
      </c>
      <c r="F55" s="228"/>
      <c r="G55" s="168">
        <f>E55*F55</f>
        <v>0</v>
      </c>
    </row>
    <row r="56" spans="1:7" x14ac:dyDescent="0.2">
      <c r="A56" s="175">
        <v>47</v>
      </c>
      <c r="B56" s="213" t="s">
        <v>256</v>
      </c>
      <c r="C56" s="231" t="s">
        <v>255</v>
      </c>
      <c r="D56" s="225" t="s">
        <v>138</v>
      </c>
      <c r="E56" s="229">
        <v>1</v>
      </c>
      <c r="F56" s="228"/>
      <c r="G56" s="168">
        <f>E56*F56</f>
        <v>0</v>
      </c>
    </row>
    <row r="57" spans="1:7" x14ac:dyDescent="0.2">
      <c r="A57" s="175">
        <v>48</v>
      </c>
      <c r="B57" s="213" t="s">
        <v>254</v>
      </c>
      <c r="C57" s="231" t="s">
        <v>253</v>
      </c>
      <c r="D57" s="225" t="s">
        <v>138</v>
      </c>
      <c r="E57" s="229">
        <v>1</v>
      </c>
      <c r="F57" s="228"/>
      <c r="G57" s="168">
        <f t="shared" ref="G57:G63" si="7">F57</f>
        <v>0</v>
      </c>
    </row>
    <row r="58" spans="1:7" x14ac:dyDescent="0.2">
      <c r="A58" s="175"/>
      <c r="B58" s="232"/>
      <c r="C58" s="231"/>
      <c r="D58" s="225"/>
      <c r="E58" s="229"/>
      <c r="F58" s="228"/>
      <c r="G58" s="168">
        <f t="shared" si="7"/>
        <v>0</v>
      </c>
    </row>
    <row r="59" spans="1:7" x14ac:dyDescent="0.2">
      <c r="A59" s="175"/>
      <c r="B59" s="213"/>
      <c r="C59" s="230" t="s">
        <v>252</v>
      </c>
      <c r="D59" s="225"/>
      <c r="E59" s="229"/>
      <c r="F59" s="228"/>
      <c r="G59" s="168">
        <f t="shared" si="7"/>
        <v>0</v>
      </c>
    </row>
    <row r="60" spans="1:7" x14ac:dyDescent="0.2">
      <c r="A60" s="175">
        <v>49</v>
      </c>
      <c r="B60" s="213" t="s">
        <v>251</v>
      </c>
      <c r="C60" s="226" t="s">
        <v>250</v>
      </c>
      <c r="D60" s="225" t="s">
        <v>27</v>
      </c>
      <c r="E60" s="224"/>
      <c r="F60" s="223"/>
      <c r="G60" s="168">
        <f t="shared" si="7"/>
        <v>0</v>
      </c>
    </row>
    <row r="61" spans="1:7" s="197" customFormat="1" x14ac:dyDescent="0.2">
      <c r="A61" s="178">
        <v>50</v>
      </c>
      <c r="B61" s="227">
        <v>36050</v>
      </c>
      <c r="C61" s="226" t="s">
        <v>249</v>
      </c>
      <c r="D61" s="225" t="s">
        <v>27</v>
      </c>
      <c r="E61" s="224"/>
      <c r="F61" s="223"/>
      <c r="G61" s="168">
        <f t="shared" si="7"/>
        <v>0</v>
      </c>
    </row>
    <row r="62" spans="1:7" x14ac:dyDescent="0.2">
      <c r="A62" s="178">
        <v>51</v>
      </c>
      <c r="B62" s="227">
        <v>360.51</v>
      </c>
      <c r="C62" s="226" t="s">
        <v>248</v>
      </c>
      <c r="D62" s="225" t="s">
        <v>27</v>
      </c>
      <c r="E62" s="224"/>
      <c r="F62" s="223"/>
      <c r="G62" s="168">
        <f t="shared" si="7"/>
        <v>0</v>
      </c>
    </row>
    <row r="63" spans="1:7" x14ac:dyDescent="0.2">
      <c r="A63" s="178">
        <v>52</v>
      </c>
      <c r="B63" s="227" t="s">
        <v>247</v>
      </c>
      <c r="C63" s="226" t="s">
        <v>246</v>
      </c>
      <c r="D63" s="225"/>
      <c r="E63" s="224"/>
      <c r="F63" s="223"/>
      <c r="G63" s="168">
        <f t="shared" si="7"/>
        <v>0</v>
      </c>
    </row>
    <row r="64" spans="1:7" s="216" customFormat="1" x14ac:dyDescent="0.2">
      <c r="A64" s="222"/>
      <c r="B64" s="222" t="s">
        <v>195</v>
      </c>
      <c r="C64" s="221" t="s">
        <v>242</v>
      </c>
      <c r="D64" s="220"/>
      <c r="E64" s="219"/>
      <c r="F64" s="218"/>
      <c r="G64" s="217">
        <f>SUM(G8:G63)</f>
        <v>0</v>
      </c>
    </row>
    <row r="65" spans="1:7" x14ac:dyDescent="0.2">
      <c r="A65" s="154"/>
      <c r="B65" s="154"/>
      <c r="C65" s="154"/>
      <c r="D65" s="154"/>
      <c r="E65" s="161"/>
      <c r="F65" s="154"/>
      <c r="G65" s="154"/>
    </row>
    <row r="66" spans="1:7" x14ac:dyDescent="0.2">
      <c r="A66" s="154"/>
      <c r="B66" s="154"/>
      <c r="C66" s="154"/>
      <c r="D66" s="154"/>
      <c r="E66" s="161"/>
      <c r="F66" s="154"/>
      <c r="G66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82</vt:i4>
      </vt:variant>
    </vt:vector>
  </HeadingPairs>
  <TitlesOfParts>
    <vt:vector size="89" baseType="lpstr">
      <vt:lpstr>Krycí list</vt:lpstr>
      <vt:lpstr>Rekapitulace</vt:lpstr>
      <vt:lpstr>100 stavební</vt:lpstr>
      <vt:lpstr>ZT 200</vt:lpstr>
      <vt:lpstr>400 UT</vt:lpstr>
      <vt:lpstr>410 PS</vt:lpstr>
      <vt:lpstr>700 MaR</vt:lpstr>
      <vt:lpstr>bggbhgb</vt:lpstr>
      <vt:lpstr>cisloobjektu</vt:lpstr>
      <vt:lpstr>cislostavby</vt:lpstr>
      <vt:lpstr>Datum</vt:lpstr>
      <vt:lpstr>dffffssbg</vt:lpstr>
      <vt:lpstr>Dil</vt:lpstr>
      <vt:lpstr>Dodavka</vt:lpstr>
      <vt:lpstr>fgfgfd</vt:lpstr>
      <vt:lpstr>fvfvgfvg</vt:lpstr>
      <vt:lpstr>fvvf</vt:lpstr>
      <vt:lpstr>gbgrtr</vt:lpstr>
      <vt:lpstr>gggggb</vt:lpstr>
      <vt:lpstr>gggggggggbggf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'400 UT'!Názvy_tisku</vt:lpstr>
      <vt:lpstr>'410 PS'!Názvy_tisku</vt:lpstr>
      <vt:lpstr>'700 MaR'!Názvy_tisku</vt:lpstr>
      <vt:lpstr>Rekapitulace!Názvy_tisku</vt:lpstr>
      <vt:lpstr>'ZT 200'!Názvy_tisku</vt:lpstr>
      <vt:lpstr>Objednatel</vt:lpstr>
      <vt:lpstr>'100 stavební'!Oblast_tisku</vt:lpstr>
      <vt:lpstr>'400 UT'!Oblast_tisku</vt:lpstr>
      <vt:lpstr>'410 PS'!Oblast_tisku</vt:lpstr>
      <vt:lpstr>'700 MaR'!Oblast_tisku</vt:lpstr>
      <vt:lpstr>'Krycí list'!Oblast_tisku</vt:lpstr>
      <vt:lpstr>Rekapitulace!Oblast_tisku</vt:lpstr>
      <vt:lpstr>'ZT 200'!Oblast_tisku</vt:lpstr>
      <vt:lpstr>PocetMJ</vt:lpstr>
      <vt:lpstr>Poznamka</vt:lpstr>
      <vt:lpstr>Projektant</vt:lpstr>
      <vt:lpstr>PSV</vt:lpstr>
      <vt:lpstr>sfdvgg</vt:lpstr>
      <vt:lpstr>sfsvgfvgs</vt:lpstr>
      <vt:lpstr>'400 UT'!SloupecCC</vt:lpstr>
      <vt:lpstr>'410 PS'!SloupecCC</vt:lpstr>
      <vt:lpstr>'700 MaR'!SloupecCC</vt:lpstr>
      <vt:lpstr>'ZT 200'!SloupecCC</vt:lpstr>
      <vt:lpstr>SloupecCC</vt:lpstr>
      <vt:lpstr>'400 UT'!SloupecCisloPol</vt:lpstr>
      <vt:lpstr>'410 PS'!SloupecCisloPol</vt:lpstr>
      <vt:lpstr>'700 MaR'!SloupecCisloPol</vt:lpstr>
      <vt:lpstr>'ZT 200'!SloupecCisloPol</vt:lpstr>
      <vt:lpstr>SloupecCisloPol</vt:lpstr>
      <vt:lpstr>'400 UT'!SloupecJC</vt:lpstr>
      <vt:lpstr>'410 PS'!SloupecJC</vt:lpstr>
      <vt:lpstr>'700 MaR'!SloupecJC</vt:lpstr>
      <vt:lpstr>'ZT 200'!SloupecJC</vt:lpstr>
      <vt:lpstr>SloupecJC</vt:lpstr>
      <vt:lpstr>'400 UT'!SloupecMJ</vt:lpstr>
      <vt:lpstr>'410 PS'!SloupecMJ</vt:lpstr>
      <vt:lpstr>'700 MaR'!SloupecMJ</vt:lpstr>
      <vt:lpstr>'ZT 200'!SloupecMJ</vt:lpstr>
      <vt:lpstr>SloupecMJ</vt:lpstr>
      <vt:lpstr>'400 UT'!SloupecMnozstvi</vt:lpstr>
      <vt:lpstr>'410 PS'!SloupecMnozstvi</vt:lpstr>
      <vt:lpstr>'700 MaR'!SloupecMnozstvi</vt:lpstr>
      <vt:lpstr>'ZT 200'!SloupecMnozstvi</vt:lpstr>
      <vt:lpstr>SloupecMnozstvi</vt:lpstr>
      <vt:lpstr>'400 UT'!SloupecNazPol</vt:lpstr>
      <vt:lpstr>'410 PS'!SloupecNazPol</vt:lpstr>
      <vt:lpstr>'700 MaR'!SloupecNazPol</vt:lpstr>
      <vt:lpstr>'ZT 200'!SloupecNazPol</vt:lpstr>
      <vt:lpstr>SloupecNazPol</vt:lpstr>
      <vt:lpstr>'400 UT'!SloupecPC</vt:lpstr>
      <vt:lpstr>'410 PS'!SloupecPC</vt:lpstr>
      <vt:lpstr>'700 MaR'!SloupecPC</vt:lpstr>
      <vt:lpstr>'ZT 200'!SloupecPC</vt:lpstr>
      <vt:lpstr>SloupecPC</vt:lpstr>
      <vt:lpstr>VRN</vt:lpstr>
      <vt:lpstr>Zakazka</vt:lpstr>
      <vt:lpstr>Zaklad22</vt:lpstr>
      <vt:lpstr>Zaklad5</vt:lpstr>
      <vt:lpstr>Zhotovitel</vt:lpstr>
      <vt:lpstr>zhtzh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cp:lastPrinted>2011-10-11T15:06:38Z</cp:lastPrinted>
  <dcterms:created xsi:type="dcterms:W3CDTF">2011-10-10T07:59:14Z</dcterms:created>
  <dcterms:modified xsi:type="dcterms:W3CDTF">2011-10-14T17:40:59Z</dcterms:modified>
</cp:coreProperties>
</file>